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13_ncr:1_{D39BC7F2-9453-47C1-BAB9-299681288F9F}" xr6:coauthVersionLast="47" xr6:coauthVersionMax="47" xr10:uidLastSave="{00000000-0000-0000-0000-000000000000}"/>
  <bookViews>
    <workbookView xWindow="28680" yWindow="-120" windowWidth="29040" windowHeight="15840" xr2:uid="{74111FD2-7634-4644-B1E6-6AF10C011D7A}"/>
  </bookViews>
  <sheets>
    <sheet name="Coversheet" sheetId="6" r:id="rId1"/>
    <sheet name="Gas Mitigation Worksheet" sheetId="3" r:id="rId2"/>
    <sheet name="Oil Mitigation Worksheet" sheetId="4" r:id="rId3"/>
    <sheet name="Instructions" sheetId="7" r:id="rId4"/>
  </sheets>
  <definedNames>
    <definedName name="_xlnm.Print_Area" localSheetId="0">Coversheet!$A$1:$D$34</definedName>
    <definedName name="_xlnm.Print_Area" localSheetId="1">'Gas Mitigation Worksheet'!$A$1:$J$31</definedName>
    <definedName name="_xlnm.Print_Area" localSheetId="2">'Oil Mitigation Worksheet'!$A$1:$L$31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4" l="1"/>
  <c r="H56" i="3"/>
  <c r="F56" i="3"/>
  <c r="G56" i="3" s="1"/>
  <c r="I56" i="3" s="1"/>
  <c r="J56" i="3" s="1"/>
  <c r="I56" i="4" s="1"/>
  <c r="H55" i="3"/>
  <c r="F55" i="3"/>
  <c r="G55" i="3" s="1"/>
  <c r="I55" i="3" s="1"/>
  <c r="J55" i="3" s="1"/>
  <c r="I55" i="4" s="1"/>
  <c r="H54" i="3"/>
  <c r="G54" i="3"/>
  <c r="I54" i="3" s="1"/>
  <c r="J54" i="3" s="1"/>
  <c r="I54" i="4" s="1"/>
  <c r="F54" i="3"/>
  <c r="H53" i="3"/>
  <c r="F53" i="3"/>
  <c r="G53" i="3" s="1"/>
  <c r="I53" i="3" s="1"/>
  <c r="J53" i="3" s="1"/>
  <c r="I53" i="4" s="1"/>
  <c r="H52" i="3"/>
  <c r="F52" i="3"/>
  <c r="G52" i="3" s="1"/>
  <c r="I52" i="3" s="1"/>
  <c r="J52" i="3" s="1"/>
  <c r="I52" i="4" s="1"/>
  <c r="H51" i="3"/>
  <c r="F51" i="3"/>
  <c r="G51" i="3" s="1"/>
  <c r="I51" i="3" s="1"/>
  <c r="J51" i="3" s="1"/>
  <c r="I51" i="4" s="1"/>
  <c r="H50" i="3"/>
  <c r="G50" i="3"/>
  <c r="I50" i="3" s="1"/>
  <c r="J50" i="3" s="1"/>
  <c r="I50" i="4" s="1"/>
  <c r="F50" i="3"/>
  <c r="H49" i="3"/>
  <c r="F49" i="3"/>
  <c r="G49" i="3" s="1"/>
  <c r="I49" i="3" s="1"/>
  <c r="J49" i="3" s="1"/>
  <c r="I49" i="4" s="1"/>
  <c r="H48" i="3"/>
  <c r="F48" i="3"/>
  <c r="G48" i="3" s="1"/>
  <c r="I48" i="3" s="1"/>
  <c r="J48" i="3" s="1"/>
  <c r="I48" i="4" s="1"/>
  <c r="H47" i="3"/>
  <c r="F47" i="3"/>
  <c r="G47" i="3" s="1"/>
  <c r="I47" i="3" s="1"/>
  <c r="J47" i="3" s="1"/>
  <c r="I47" i="4" s="1"/>
  <c r="H46" i="3"/>
  <c r="G46" i="3"/>
  <c r="I46" i="3" s="1"/>
  <c r="J46" i="3" s="1"/>
  <c r="I46" i="4" s="1"/>
  <c r="F46" i="3"/>
  <c r="H45" i="3"/>
  <c r="F45" i="3"/>
  <c r="G45" i="3" s="1"/>
  <c r="I45" i="3" s="1"/>
  <c r="J45" i="3" s="1"/>
  <c r="I45" i="4" s="1"/>
  <c r="H44" i="3"/>
  <c r="F44" i="3"/>
  <c r="G44" i="3" s="1"/>
  <c r="I44" i="3" s="1"/>
  <c r="J44" i="3" s="1"/>
  <c r="I44" i="4" s="1"/>
  <c r="H43" i="3"/>
  <c r="F43" i="3"/>
  <c r="G43" i="3" s="1"/>
  <c r="I43" i="3" s="1"/>
  <c r="J43" i="3" s="1"/>
  <c r="I43" i="4" s="1"/>
  <c r="H42" i="3"/>
  <c r="G42" i="3"/>
  <c r="I42" i="3" s="1"/>
  <c r="J42" i="3" s="1"/>
  <c r="I42" i="4" s="1"/>
  <c r="F42" i="3"/>
  <c r="H41" i="3"/>
  <c r="F41" i="3"/>
  <c r="G41" i="3" s="1"/>
  <c r="I41" i="3" s="1"/>
  <c r="J41" i="3" s="1"/>
  <c r="I41" i="4" s="1"/>
  <c r="H40" i="3"/>
  <c r="F40" i="3"/>
  <c r="G40" i="3" s="1"/>
  <c r="I40" i="3" s="1"/>
  <c r="J40" i="3" s="1"/>
  <c r="I40" i="4" s="1"/>
  <c r="H39" i="3"/>
  <c r="F39" i="3"/>
  <c r="G39" i="3" s="1"/>
  <c r="I39" i="3" s="1"/>
  <c r="J39" i="3" s="1"/>
  <c r="I39" i="4" s="1"/>
  <c r="H38" i="3"/>
  <c r="G38" i="3"/>
  <c r="I38" i="3" s="1"/>
  <c r="J38" i="3" s="1"/>
  <c r="I38" i="4" s="1"/>
  <c r="F38" i="3"/>
  <c r="H37" i="3"/>
  <c r="F37" i="3"/>
  <c r="G37" i="3" s="1"/>
  <c r="I37" i="3" s="1"/>
  <c r="J37" i="3" s="1"/>
  <c r="I37" i="4" s="1"/>
  <c r="H36" i="3"/>
  <c r="F36" i="3"/>
  <c r="G36" i="3" s="1"/>
  <c r="I36" i="3" s="1"/>
  <c r="J36" i="3" s="1"/>
  <c r="I36" i="4" s="1"/>
  <c r="H35" i="3"/>
  <c r="F35" i="3"/>
  <c r="G35" i="3" s="1"/>
  <c r="I35" i="3" s="1"/>
  <c r="J35" i="3" s="1"/>
  <c r="I35" i="4" s="1"/>
  <c r="H34" i="3"/>
  <c r="G34" i="3"/>
  <c r="I34" i="3" s="1"/>
  <c r="J34" i="3" s="1"/>
  <c r="I34" i="4" s="1"/>
  <c r="F34" i="3"/>
  <c r="H33" i="3"/>
  <c r="F33" i="3"/>
  <c r="G33" i="3" s="1"/>
  <c r="I33" i="3" s="1"/>
  <c r="J33" i="3" s="1"/>
  <c r="I33" i="4" s="1"/>
  <c r="H32" i="3"/>
  <c r="F32" i="3"/>
  <c r="G32" i="3" s="1"/>
  <c r="I32" i="3" s="1"/>
  <c r="J32" i="3" s="1"/>
  <c r="I32" i="4" s="1"/>
  <c r="H31" i="3"/>
  <c r="F31" i="3"/>
  <c r="G31" i="3" s="1"/>
  <c r="I31" i="3" s="1"/>
  <c r="J31" i="3" s="1"/>
  <c r="I31" i="4" s="1"/>
  <c r="H30" i="3"/>
  <c r="G30" i="3"/>
  <c r="I30" i="3" s="1"/>
  <c r="J30" i="3" s="1"/>
  <c r="I30" i="4" s="1"/>
  <c r="F30" i="3"/>
  <c r="H29" i="3"/>
  <c r="F29" i="3"/>
  <c r="G29" i="3" s="1"/>
  <c r="I29" i="3" s="1"/>
  <c r="J29" i="3" s="1"/>
  <c r="I29" i="4" s="1"/>
  <c r="H28" i="3"/>
  <c r="F28" i="3"/>
  <c r="G28" i="3" s="1"/>
  <c r="I28" i="3" s="1"/>
  <c r="J28" i="3" s="1"/>
  <c r="I28" i="4" s="1"/>
  <c r="H27" i="3"/>
  <c r="F27" i="3"/>
  <c r="G27" i="3" s="1"/>
  <c r="I27" i="3" s="1"/>
  <c r="J27" i="3" s="1"/>
  <c r="I27" i="4" s="1"/>
  <c r="H26" i="3"/>
  <c r="G26" i="3"/>
  <c r="I26" i="3" s="1"/>
  <c r="J26" i="3" s="1"/>
  <c r="I26" i="4" s="1"/>
  <c r="F26" i="3"/>
  <c r="H25" i="3"/>
  <c r="F25" i="3"/>
  <c r="G25" i="3" s="1"/>
  <c r="I25" i="3" s="1"/>
  <c r="J25" i="3" s="1"/>
  <c r="I25" i="4" s="1"/>
  <c r="H24" i="3"/>
  <c r="F24" i="3"/>
  <c r="G24" i="3" s="1"/>
  <c r="I24" i="3" s="1"/>
  <c r="J24" i="3" s="1"/>
  <c r="I24" i="4" s="1"/>
  <c r="H23" i="3"/>
  <c r="F23" i="3"/>
  <c r="G23" i="3" s="1"/>
  <c r="I23" i="3" s="1"/>
  <c r="J23" i="3" s="1"/>
  <c r="I23" i="4" s="1"/>
  <c r="H22" i="3"/>
  <c r="G22" i="3"/>
  <c r="I22" i="3" s="1"/>
  <c r="J22" i="3" s="1"/>
  <c r="I22" i="4" s="1"/>
  <c r="F22" i="3"/>
  <c r="H21" i="3"/>
  <c r="F21" i="3"/>
  <c r="G21" i="3" s="1"/>
  <c r="I21" i="3" s="1"/>
  <c r="J21" i="3" s="1"/>
  <c r="I21" i="4" s="1"/>
  <c r="H20" i="3"/>
  <c r="F20" i="3"/>
  <c r="G20" i="3" s="1"/>
  <c r="I20" i="3" s="1"/>
  <c r="J20" i="3" s="1"/>
  <c r="I20" i="4" s="1"/>
  <c r="H19" i="3"/>
  <c r="F19" i="3"/>
  <c r="G19" i="3" s="1"/>
  <c r="I19" i="3" s="1"/>
  <c r="J19" i="3" s="1"/>
  <c r="H18" i="3"/>
  <c r="G18" i="3"/>
  <c r="I18" i="3" s="1"/>
  <c r="J18" i="3" s="1"/>
  <c r="I18" i="4" s="1"/>
  <c r="F18" i="3"/>
  <c r="H17" i="3"/>
  <c r="F17" i="3"/>
  <c r="G17" i="3" s="1"/>
  <c r="I17" i="3" s="1"/>
  <c r="J17" i="3" s="1"/>
  <c r="I17" i="4" s="1"/>
  <c r="L56" i="4"/>
  <c r="H56" i="4"/>
  <c r="G56" i="4"/>
  <c r="B56" i="4"/>
  <c r="L55" i="4"/>
  <c r="H55" i="4"/>
  <c r="G55" i="4"/>
  <c r="B55" i="4"/>
  <c r="A55" i="4"/>
  <c r="L54" i="4"/>
  <c r="H54" i="4"/>
  <c r="G54" i="4"/>
  <c r="B54" i="4"/>
  <c r="A54" i="4"/>
  <c r="L53" i="4"/>
  <c r="H53" i="4"/>
  <c r="G53" i="4"/>
  <c r="B53" i="4"/>
  <c r="A53" i="4"/>
  <c r="L52" i="4"/>
  <c r="H52" i="4"/>
  <c r="G52" i="4"/>
  <c r="B52" i="4"/>
  <c r="A52" i="4"/>
  <c r="L51" i="4"/>
  <c r="H51" i="4"/>
  <c r="G51" i="4"/>
  <c r="B51" i="4"/>
  <c r="A51" i="4"/>
  <c r="L50" i="4"/>
  <c r="H50" i="4"/>
  <c r="G50" i="4"/>
  <c r="B50" i="4"/>
  <c r="A50" i="4"/>
  <c r="L49" i="4"/>
  <c r="H49" i="4"/>
  <c r="G49" i="4"/>
  <c r="B49" i="4"/>
  <c r="A49" i="4"/>
  <c r="L48" i="4"/>
  <c r="H48" i="4"/>
  <c r="G48" i="4"/>
  <c r="B48" i="4"/>
  <c r="A48" i="4"/>
  <c r="L47" i="4"/>
  <c r="H47" i="4"/>
  <c r="G47" i="4"/>
  <c r="B47" i="4"/>
  <c r="A47" i="4"/>
  <c r="L46" i="4"/>
  <c r="H46" i="4"/>
  <c r="G46" i="4"/>
  <c r="B46" i="4"/>
  <c r="A46" i="4"/>
  <c r="L45" i="4"/>
  <c r="H45" i="4"/>
  <c r="G45" i="4"/>
  <c r="B45" i="4"/>
  <c r="A45" i="4"/>
  <c r="L44" i="4"/>
  <c r="H44" i="4"/>
  <c r="G44" i="4"/>
  <c r="B44" i="4"/>
  <c r="A44" i="4"/>
  <c r="L43" i="4"/>
  <c r="H43" i="4"/>
  <c r="G43" i="4"/>
  <c r="B43" i="4"/>
  <c r="A43" i="4"/>
  <c r="L42" i="4"/>
  <c r="H42" i="4"/>
  <c r="G42" i="4"/>
  <c r="B42" i="4"/>
  <c r="A42" i="4"/>
  <c r="L41" i="4"/>
  <c r="H41" i="4"/>
  <c r="G41" i="4"/>
  <c r="B41" i="4"/>
  <c r="A41" i="4"/>
  <c r="L40" i="4"/>
  <c r="H40" i="4"/>
  <c r="G40" i="4"/>
  <c r="B40" i="4"/>
  <c r="A40" i="4"/>
  <c r="L39" i="4"/>
  <c r="H39" i="4"/>
  <c r="G39" i="4"/>
  <c r="B39" i="4"/>
  <c r="A39" i="4"/>
  <c r="L38" i="4"/>
  <c r="H38" i="4"/>
  <c r="G38" i="4"/>
  <c r="B38" i="4"/>
  <c r="A38" i="4"/>
  <c r="L37" i="4"/>
  <c r="H37" i="4"/>
  <c r="G37" i="4"/>
  <c r="B37" i="4"/>
  <c r="A37" i="4"/>
  <c r="L36" i="4"/>
  <c r="H36" i="4"/>
  <c r="G36" i="4"/>
  <c r="B36" i="4"/>
  <c r="A36" i="4"/>
  <c r="L35" i="4"/>
  <c r="H35" i="4"/>
  <c r="G35" i="4"/>
  <c r="B35" i="4"/>
  <c r="A35" i="4"/>
  <c r="L34" i="4"/>
  <c r="H34" i="4"/>
  <c r="G34" i="4"/>
  <c r="B34" i="4"/>
  <c r="A34" i="4"/>
  <c r="L33" i="4"/>
  <c r="H33" i="4"/>
  <c r="G33" i="4"/>
  <c r="B33" i="4"/>
  <c r="A33" i="4"/>
  <c r="L32" i="4"/>
  <c r="H32" i="4"/>
  <c r="G32" i="4"/>
  <c r="B32" i="4"/>
  <c r="A32" i="4"/>
  <c r="L31" i="4"/>
  <c r="H31" i="4"/>
  <c r="G31" i="4"/>
  <c r="B31" i="4"/>
  <c r="A31" i="4"/>
  <c r="L30" i="4"/>
  <c r="H30" i="4"/>
  <c r="G30" i="4"/>
  <c r="B30" i="4"/>
  <c r="A30" i="4"/>
  <c r="L29" i="4"/>
  <c r="H29" i="4"/>
  <c r="G29" i="4"/>
  <c r="B29" i="4"/>
  <c r="A29" i="4"/>
  <c r="L28" i="4"/>
  <c r="H28" i="4"/>
  <c r="G28" i="4"/>
  <c r="B28" i="4"/>
  <c r="A28" i="4"/>
  <c r="L27" i="4"/>
  <c r="H27" i="4"/>
  <c r="G27" i="4"/>
  <c r="B27" i="4"/>
  <c r="A27" i="4"/>
  <c r="L26" i="4"/>
  <c r="H26" i="4"/>
  <c r="G26" i="4"/>
  <c r="B26" i="4"/>
  <c r="A26" i="4"/>
  <c r="L25" i="4"/>
  <c r="H25" i="4"/>
  <c r="G25" i="4"/>
  <c r="B25" i="4"/>
  <c r="A25" i="4"/>
  <c r="L24" i="4"/>
  <c r="H24" i="4"/>
  <c r="G24" i="4"/>
  <c r="B24" i="4"/>
  <c r="A24" i="4"/>
  <c r="L23" i="4"/>
  <c r="H23" i="4"/>
  <c r="G23" i="4"/>
  <c r="B23" i="4"/>
  <c r="A23" i="4"/>
  <c r="L22" i="4"/>
  <c r="H22" i="4"/>
  <c r="G22" i="4"/>
  <c r="B22" i="4"/>
  <c r="A22" i="4"/>
  <c r="L21" i="4"/>
  <c r="H21" i="4"/>
  <c r="G21" i="4"/>
  <c r="B21" i="4"/>
  <c r="A21" i="4"/>
  <c r="L20" i="4"/>
  <c r="H20" i="4"/>
  <c r="G20" i="4"/>
  <c r="B20" i="4"/>
  <c r="A20" i="4"/>
  <c r="L19" i="4"/>
  <c r="H19" i="4"/>
  <c r="G19" i="4"/>
  <c r="B19" i="4"/>
  <c r="A19" i="4"/>
  <c r="L18" i="4"/>
  <c r="H18" i="4"/>
  <c r="G18" i="4"/>
  <c r="B18" i="4"/>
  <c r="A18" i="4"/>
  <c r="L17" i="4"/>
  <c r="H17" i="4"/>
  <c r="G17" i="4"/>
  <c r="B17" i="4"/>
  <c r="A17" i="4"/>
  <c r="H7" i="4"/>
  <c r="J7" i="4" s="1"/>
  <c r="L8" i="4"/>
  <c r="L9" i="4"/>
  <c r="L10" i="4"/>
  <c r="L11" i="4"/>
  <c r="L12" i="4"/>
  <c r="L13" i="4"/>
  <c r="L14" i="4"/>
  <c r="L15" i="4"/>
  <c r="L16" i="4"/>
  <c r="L7" i="4"/>
  <c r="G8" i="4"/>
  <c r="H8" i="4" s="1"/>
  <c r="G9" i="4"/>
  <c r="H9" i="4" s="1"/>
  <c r="J9" i="4" s="1"/>
  <c r="G10" i="4"/>
  <c r="H10" i="4" s="1"/>
  <c r="G11" i="4"/>
  <c r="H11" i="4" s="1"/>
  <c r="G12" i="4"/>
  <c r="H12" i="4" s="1"/>
  <c r="J12" i="4" s="1"/>
  <c r="K12" i="4" s="1"/>
  <c r="G13" i="4"/>
  <c r="H13" i="4" s="1"/>
  <c r="G14" i="4"/>
  <c r="H14" i="4" s="1"/>
  <c r="G15" i="4"/>
  <c r="H15" i="4" s="1"/>
  <c r="G16" i="4"/>
  <c r="H16" i="4" s="1"/>
  <c r="G7" i="4"/>
  <c r="B8" i="4"/>
  <c r="B9" i="4"/>
  <c r="B10" i="4"/>
  <c r="B11" i="4"/>
  <c r="B12" i="4"/>
  <c r="B13" i="4"/>
  <c r="B14" i="4"/>
  <c r="B15" i="4"/>
  <c r="B16" i="4"/>
  <c r="B7" i="4"/>
  <c r="A8" i="4"/>
  <c r="A9" i="4"/>
  <c r="A10" i="4"/>
  <c r="A11" i="4"/>
  <c r="A12" i="4"/>
  <c r="A13" i="4"/>
  <c r="A14" i="4"/>
  <c r="A15" i="4"/>
  <c r="A16" i="4"/>
  <c r="A7" i="4"/>
  <c r="F12" i="3"/>
  <c r="G12" i="3" s="1"/>
  <c r="D31" i="6"/>
  <c r="F13" i="3" s="1"/>
  <c r="G13" i="3" s="1"/>
  <c r="D34" i="6"/>
  <c r="H15" i="3" s="1"/>
  <c r="H14" i="3" l="1"/>
  <c r="F11" i="3"/>
  <c r="G11" i="3" s="1"/>
  <c r="I11" i="3" s="1"/>
  <c r="J11" i="3" s="1"/>
  <c r="I11" i="4" s="1"/>
  <c r="H13" i="3"/>
  <c r="I13" i="3" s="1"/>
  <c r="J13" i="3" s="1"/>
  <c r="F10" i="3"/>
  <c r="G10" i="3" s="1"/>
  <c r="H12" i="3"/>
  <c r="I12" i="3" s="1"/>
  <c r="J12" i="3" s="1"/>
  <c r="I12" i="4" s="1"/>
  <c r="F7" i="3"/>
  <c r="G7" i="3" s="1"/>
  <c r="F9" i="3"/>
  <c r="G9" i="3" s="1"/>
  <c r="I9" i="3" s="1"/>
  <c r="J9" i="3" s="1"/>
  <c r="I9" i="4" s="1"/>
  <c r="H11" i="3"/>
  <c r="F16" i="3"/>
  <c r="G16" i="3" s="1"/>
  <c r="I16" i="3" s="1"/>
  <c r="J16" i="3" s="1"/>
  <c r="I16" i="4" s="1"/>
  <c r="F8" i="3"/>
  <c r="G8" i="3" s="1"/>
  <c r="I8" i="3" s="1"/>
  <c r="J8" i="3" s="1"/>
  <c r="I8" i="4" s="1"/>
  <c r="H10" i="3"/>
  <c r="I10" i="3" s="1"/>
  <c r="J10" i="3" s="1"/>
  <c r="I10" i="4" s="1"/>
  <c r="H9" i="3"/>
  <c r="H7" i="3"/>
  <c r="H16" i="3"/>
  <c r="H8" i="3"/>
  <c r="F15" i="3"/>
  <c r="G15" i="3" s="1"/>
  <c r="F14" i="3"/>
  <c r="G14" i="3" s="1"/>
  <c r="I14" i="3" s="1"/>
  <c r="J14" i="3" s="1"/>
  <c r="I14" i="4" s="1"/>
  <c r="K46" i="4"/>
  <c r="J19" i="4"/>
  <c r="K19" i="4" s="1"/>
  <c r="I19" i="4"/>
  <c r="K21" i="4"/>
  <c r="K37" i="4"/>
  <c r="K48" i="4"/>
  <c r="K18" i="4"/>
  <c r="K39" i="4"/>
  <c r="K20" i="4"/>
  <c r="K36" i="4"/>
  <c r="J20" i="4"/>
  <c r="J21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34" i="4"/>
  <c r="K34" i="4" s="1"/>
  <c r="J35" i="4"/>
  <c r="K35" i="4" s="1"/>
  <c r="J36" i="4"/>
  <c r="J37" i="4"/>
  <c r="J38" i="4"/>
  <c r="K38" i="4" s="1"/>
  <c r="J39" i="4"/>
  <c r="J40" i="4"/>
  <c r="K40" i="4" s="1"/>
  <c r="J41" i="4"/>
  <c r="K41" i="4" s="1"/>
  <c r="J42" i="4"/>
  <c r="K42" i="4" s="1"/>
  <c r="J43" i="4"/>
  <c r="K43" i="4" s="1"/>
  <c r="J44" i="4"/>
  <c r="K44" i="4" s="1"/>
  <c r="J45" i="4"/>
  <c r="K45" i="4" s="1"/>
  <c r="J46" i="4"/>
  <c r="J47" i="4"/>
  <c r="K47" i="4" s="1"/>
  <c r="J48" i="4"/>
  <c r="J49" i="4"/>
  <c r="K49" i="4" s="1"/>
  <c r="J50" i="4"/>
  <c r="K50" i="4" s="1"/>
  <c r="J51" i="4"/>
  <c r="K51" i="4" s="1"/>
  <c r="J52" i="4"/>
  <c r="K52" i="4" s="1"/>
  <c r="J53" i="4"/>
  <c r="K53" i="4" s="1"/>
  <c r="J54" i="4"/>
  <c r="K54" i="4" s="1"/>
  <c r="J55" i="4"/>
  <c r="K55" i="4" s="1"/>
  <c r="J56" i="4"/>
  <c r="K56" i="4" s="1"/>
  <c r="J17" i="4"/>
  <c r="K17" i="4" s="1"/>
  <c r="J18" i="4"/>
  <c r="I15" i="3"/>
  <c r="J15" i="3" s="1"/>
  <c r="I15" i="4" s="1"/>
  <c r="K7" i="4"/>
  <c r="K9" i="4"/>
  <c r="I13" i="4" l="1"/>
  <c r="J13" i="4"/>
  <c r="J11" i="4"/>
  <c r="I7" i="3"/>
  <c r="J7" i="3" s="1"/>
  <c r="I7" i="4" s="1"/>
  <c r="J15" i="4"/>
  <c r="J16" i="4"/>
  <c r="J10" i="4"/>
  <c r="J14" i="4"/>
  <c r="J8" i="4"/>
  <c r="K8" i="4" s="1"/>
  <c r="K10" i="4" l="1"/>
  <c r="K11" i="4" l="1"/>
  <c r="K13" i="4" l="1"/>
  <c r="K14" i="4" l="1"/>
  <c r="K15" i="4" l="1"/>
  <c r="K16" i="4" l="1"/>
</calcChain>
</file>

<file path=xl/sharedStrings.xml><?xml version="1.0" encoding="utf-8"?>
<sst xmlns="http://schemas.openxmlformats.org/spreadsheetml/2006/main" count="56" uniqueCount="48">
  <si>
    <t>Original (O) or Amended (A):</t>
  </si>
  <si>
    <t>Address:</t>
  </si>
  <si>
    <t>City:</t>
  </si>
  <si>
    <t>State/Prov:</t>
  </si>
  <si>
    <t>Zip Code:</t>
  </si>
  <si>
    <t>Phone:</t>
  </si>
  <si>
    <t>Prepared By:</t>
  </si>
  <si>
    <t>Date:</t>
  </si>
  <si>
    <t>Pool Code</t>
  </si>
  <si>
    <t>Well Code</t>
  </si>
  <si>
    <t>Barrels of Oil Purchased/Sold</t>
  </si>
  <si>
    <t>Value of Exempt Government Royalties</t>
  </si>
  <si>
    <t>Mitigation Month Count</t>
  </si>
  <si>
    <t>Connection Date (i.e. 7/15/2021)</t>
  </si>
  <si>
    <t>API Number
(i.e. 05301234)</t>
  </si>
  <si>
    <t xml:space="preserve">Value of Oil Purchased/Sold                              </t>
  </si>
  <si>
    <t>Extraction Tax Due Before Mitigation Credits</t>
  </si>
  <si>
    <t>Extraction Tax Due After Mitigation Credit</t>
  </si>
  <si>
    <t>Mcf of Gas Delivered</t>
  </si>
  <si>
    <t>Mitigation Credit From Gas Mitigation Worksheet</t>
  </si>
  <si>
    <t>Allowable Mitigation Credits Applied</t>
  </si>
  <si>
    <t>Mitigation Ratio</t>
  </si>
  <si>
    <t>Federal ID Number (i.e. 123456789):</t>
  </si>
  <si>
    <t>Producer Name:</t>
  </si>
  <si>
    <t>Oil Credit Period (i.e. 202108):</t>
  </si>
  <si>
    <t>Mitigation Extraction Tax Code</t>
  </si>
  <si>
    <t xml:space="preserve">Taxable Value
of Oil </t>
  </si>
  <si>
    <t>Average MMBtu per Mcf</t>
  </si>
  <si>
    <t>MMBtu of Gas Delivered</t>
  </si>
  <si>
    <t>MMBtu of Mitigation per Well</t>
  </si>
  <si>
    <t>Mitigation Credit
($.75 per MMBtu)</t>
  </si>
  <si>
    <r>
      <rPr>
        <b/>
        <sz val="10"/>
        <rFont val="Arial"/>
        <family val="2"/>
      </rPr>
      <t xml:space="preserve">Line 1:   </t>
    </r>
    <r>
      <rPr>
        <sz val="10"/>
        <rFont val="Arial"/>
        <family val="2"/>
      </rPr>
      <t>Gas Mitigation Period (i.e. 202107)</t>
    </r>
  </si>
  <si>
    <r>
      <rPr>
        <b/>
        <sz val="10"/>
        <rFont val="Arial"/>
        <family val="2"/>
      </rPr>
      <t>Line 3:</t>
    </r>
    <r>
      <rPr>
        <sz val="10"/>
        <rFont val="Arial"/>
        <family val="2"/>
      </rPr>
      <t xml:space="preserve">   Facility Name</t>
    </r>
  </si>
  <si>
    <r>
      <rPr>
        <b/>
        <sz val="10"/>
        <rFont val="Arial"/>
        <family val="2"/>
      </rPr>
      <t xml:space="preserve">Line 4:   </t>
    </r>
    <r>
      <rPr>
        <sz val="10"/>
        <rFont val="Arial"/>
        <family val="2"/>
      </rPr>
      <t>Facility Location (i.e.NENW29155095)</t>
    </r>
  </si>
  <si>
    <r>
      <rPr>
        <b/>
        <sz val="10"/>
        <rFont val="Arial"/>
        <family val="2"/>
      </rPr>
      <t xml:space="preserve">Line 5:   </t>
    </r>
    <r>
      <rPr>
        <sz val="10"/>
        <rFont val="Arial"/>
        <family val="2"/>
      </rPr>
      <t>Facility Operator Name</t>
    </r>
  </si>
  <si>
    <r>
      <rPr>
        <b/>
        <sz val="10"/>
        <rFont val="Arial"/>
        <family val="2"/>
      </rPr>
      <t>Line 6:</t>
    </r>
    <r>
      <rPr>
        <sz val="10"/>
        <rFont val="Arial"/>
        <family val="2"/>
      </rPr>
      <t xml:space="preserve">   Facility Operator FEIN (i.e. 123456789)</t>
    </r>
  </si>
  <si>
    <r>
      <rPr>
        <b/>
        <sz val="10"/>
        <rFont val="Arial"/>
        <family val="2"/>
      </rPr>
      <t>Line 2:</t>
    </r>
    <r>
      <rPr>
        <sz val="10"/>
        <rFont val="Arial"/>
        <family val="2"/>
      </rPr>
      <t xml:space="preserve">   Facitlity Tax Group Number (i.e. 012A123)</t>
    </r>
  </si>
  <si>
    <t>Mitigation Report Data Received from Mitigation</t>
  </si>
  <si>
    <t>OFFICE OF STATE TAX COMMISSIONER</t>
  </si>
  <si>
    <t>SFN 29423 (01-2022)</t>
  </si>
  <si>
    <t>WELL OPERATOR REPORT FOR GAS MITIGATION CREDITS M-02</t>
  </si>
  <si>
    <r>
      <rPr>
        <b/>
        <sz val="10"/>
        <rFont val="Arial"/>
        <family val="2"/>
      </rPr>
      <t>Line 7:</t>
    </r>
    <r>
      <rPr>
        <sz val="10"/>
        <rFont val="Arial"/>
        <family val="2"/>
      </rPr>
      <t xml:space="preserve">   Mcf of Gas Received from Source Wells (Mcf volume from Line 1 of Mitigation Report)</t>
    </r>
  </si>
  <si>
    <r>
      <rPr>
        <b/>
        <sz val="10"/>
        <rFont val="Arial"/>
        <family val="2"/>
      </rPr>
      <t>Line 8:</t>
    </r>
    <r>
      <rPr>
        <sz val="10"/>
        <rFont val="Arial"/>
        <family val="2"/>
      </rPr>
      <t xml:space="preserve">   MMBtu of Gas Received from Source Wells (MMBtu volume from Line 1 of Mitigation Report)</t>
    </r>
  </si>
  <si>
    <r>
      <rPr>
        <b/>
        <sz val="10"/>
        <rFont val="Arial"/>
        <family val="2"/>
      </rPr>
      <t>Line 10:</t>
    </r>
    <r>
      <rPr>
        <sz val="10"/>
        <rFont val="Arial"/>
        <family val="2"/>
      </rPr>
      <t xml:space="preserve"> Mitigation Mcf (Mcf volume from Line 8 of Mitigation Report)</t>
    </r>
  </si>
  <si>
    <r>
      <rPr>
        <b/>
        <sz val="10"/>
        <rFont val="Arial"/>
        <family val="2"/>
      </rPr>
      <t>Line 11:</t>
    </r>
    <r>
      <rPr>
        <sz val="10"/>
        <rFont val="Arial"/>
        <family val="2"/>
      </rPr>
      <t xml:space="preserve"> Mitigation MMBtu (MMBtu volume from Line 8 of Mitigation Report)</t>
    </r>
  </si>
  <si>
    <r>
      <rPr>
        <b/>
        <sz val="10"/>
        <rFont val="Arial"/>
        <family val="2"/>
      </rPr>
      <t>Line 12:</t>
    </r>
    <r>
      <rPr>
        <sz val="10"/>
        <rFont val="Arial"/>
        <family val="2"/>
      </rPr>
      <t xml:space="preserve"> Mitigation Ratio (Line 11 MMBtu/Line 8 MMBtu)</t>
    </r>
  </si>
  <si>
    <r>
      <rPr>
        <b/>
        <sz val="10"/>
        <rFont val="Arial"/>
        <family val="2"/>
      </rPr>
      <t>Line 9:</t>
    </r>
    <r>
      <rPr>
        <sz val="10"/>
        <rFont val="Arial"/>
        <family val="2"/>
      </rPr>
      <t xml:space="preserve">   Average MMBtu per Mcf (Line 8 MMBtu/Line 7 Mcf)</t>
    </r>
  </si>
  <si>
    <t>Click on the image of the instructions below to view all instructions.
The instruction document will open in your web browser.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</si>
</sst>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000_);[Red]\(#,##0.0000\)"/>
    <numFmt numFmtId="165" formatCode="0.0000_);[Red]\(0.0000\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B1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78">
    <xf numFmtId="0" fontId="0" fillId="0" borderId="0" xfId="0"/>
    <xf numFmtId="0" fontId="7" fillId="0" borderId="0" xfId="1"/>
    <xf numFmtId="0" fontId="7" fillId="0" borderId="0" xfId="1" applyAlignment="1">
      <alignment horizontal="center"/>
    </xf>
    <xf numFmtId="8" fontId="7" fillId="0" borderId="0" xfId="1" applyNumberFormat="1"/>
    <xf numFmtId="40" fontId="7" fillId="0" borderId="0" xfId="1" applyNumberFormat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9" fillId="0" borderId="0" xfId="2"/>
    <xf numFmtId="0" fontId="12" fillId="0" borderId="0" xfId="2" applyFont="1"/>
    <xf numFmtId="0" fontId="13" fillId="0" borderId="0" xfId="2" quotePrefix="1" applyFont="1" applyAlignment="1">
      <alignment horizontal="left" wrapText="1"/>
    </xf>
    <xf numFmtId="0" fontId="13" fillId="0" borderId="0" xfId="2" applyFont="1"/>
    <xf numFmtId="0" fontId="13" fillId="0" borderId="0" xfId="2" quotePrefix="1" applyFont="1" applyAlignment="1">
      <alignment horizontal="left" vertical="top" wrapText="1"/>
    </xf>
    <xf numFmtId="0" fontId="13" fillId="0" borderId="0" xfId="2" quotePrefix="1" applyFont="1" applyAlignment="1">
      <alignment horizontal="left"/>
    </xf>
    <xf numFmtId="0" fontId="9" fillId="0" borderId="0" xfId="2" applyAlignment="1">
      <alignment horizontal="left" wrapText="1" indent="3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9" fillId="0" borderId="0" xfId="0" quotePrefix="1" applyFont="1" applyBorder="1" applyAlignment="1">
      <alignment horizontal="left"/>
    </xf>
    <xf numFmtId="0" fontId="11" fillId="0" borderId="0" xfId="2" applyFont="1" applyAlignment="1">
      <alignment horizontal="left" wrapText="1" indent="3"/>
    </xf>
    <xf numFmtId="0" fontId="9" fillId="0" borderId="0" xfId="2" applyFont="1" applyAlignment="1">
      <alignment horizontal="left" wrapText="1" indent="3"/>
    </xf>
    <xf numFmtId="0" fontId="11" fillId="0" borderId="0" xfId="2" applyFont="1" applyAlignment="1">
      <alignment horizontal="left" wrapText="1" indent="5"/>
    </xf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1" applyFont="1" applyBorder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/>
    <xf numFmtId="0" fontId="0" fillId="0" borderId="0" xfId="0" applyAlignment="1"/>
    <xf numFmtId="49" fontId="0" fillId="0" borderId="0" xfId="0" applyNumberFormat="1" applyBorder="1" applyAlignment="1" applyProtection="1">
      <alignment horizontal="right"/>
    </xf>
    <xf numFmtId="165" fontId="0" fillId="2" borderId="0" xfId="0" applyNumberFormat="1" applyFill="1" applyProtection="1"/>
    <xf numFmtId="0" fontId="0" fillId="2" borderId="0" xfId="0" applyFill="1" applyBorder="1" applyProtection="1"/>
    <xf numFmtId="38" fontId="0" fillId="0" borderId="4" xfId="0" applyNumberFormat="1" applyBorder="1" applyProtection="1">
      <protection locked="0"/>
    </xf>
    <xf numFmtId="49" fontId="7" fillId="0" borderId="0" xfId="1" applyNumberFormat="1" applyFill="1" applyProtection="1">
      <protection locked="0"/>
    </xf>
    <xf numFmtId="0" fontId="7" fillId="0" borderId="0" xfId="1" applyFill="1" applyAlignment="1" applyProtection="1">
      <alignment horizontal="center"/>
      <protection locked="0"/>
    </xf>
    <xf numFmtId="14" fontId="7" fillId="0" borderId="0" xfId="1" applyNumberFormat="1" applyFill="1" applyAlignment="1" applyProtection="1">
      <alignment horizontal="center"/>
      <protection locked="0"/>
    </xf>
    <xf numFmtId="38" fontId="7" fillId="0" borderId="0" xfId="1" applyNumberFormat="1" applyFill="1" applyAlignment="1" applyProtection="1">
      <alignment horizontal="center"/>
      <protection locked="0"/>
    </xf>
    <xf numFmtId="38" fontId="7" fillId="0" borderId="0" xfId="1" applyNumberFormat="1" applyFill="1" applyProtection="1">
      <protection locked="0"/>
    </xf>
    <xf numFmtId="49" fontId="2" fillId="0" borderId="0" xfId="1" applyNumberFormat="1" applyFont="1" applyFill="1" applyProtection="1">
      <protection locked="0"/>
    </xf>
    <xf numFmtId="164" fontId="7" fillId="2" borderId="0" xfId="1" applyNumberFormat="1" applyFill="1" applyProtection="1"/>
    <xf numFmtId="38" fontId="7" fillId="2" borderId="0" xfId="1" applyNumberFormat="1" applyFill="1" applyProtection="1"/>
    <xf numFmtId="0" fontId="7" fillId="2" borderId="0" xfId="1" applyFill="1" applyProtection="1"/>
    <xf numFmtId="8" fontId="7" fillId="2" borderId="0" xfId="1" applyNumberFormat="1" applyFill="1" applyProtection="1"/>
    <xf numFmtId="0" fontId="2" fillId="0" borderId="0" xfId="1" applyFont="1" applyFill="1" applyAlignment="1" applyProtection="1">
      <alignment horizontal="center"/>
      <protection locked="0"/>
    </xf>
    <xf numFmtId="40" fontId="7" fillId="0" borderId="0" xfId="1" applyNumberFormat="1" applyFill="1" applyProtection="1">
      <protection locked="0"/>
    </xf>
    <xf numFmtId="8" fontId="7" fillId="0" borderId="0" xfId="1" applyNumberFormat="1" applyFill="1" applyProtection="1"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49" fontId="7" fillId="2" borderId="0" xfId="1" applyNumberFormat="1" applyFill="1"/>
    <xf numFmtId="0" fontId="3" fillId="2" borderId="0" xfId="1" applyFont="1" applyFill="1" applyAlignment="1">
      <alignment horizontal="center"/>
    </xf>
    <xf numFmtId="8" fontId="7" fillId="2" borderId="0" xfId="1" applyNumberFormat="1" applyFill="1"/>
    <xf numFmtId="8" fontId="7" fillId="2" borderId="0" xfId="1" applyNumberFormat="1" applyFill="1" applyAlignment="1"/>
    <xf numFmtId="0" fontId="5" fillId="2" borderId="0" xfId="1" applyFont="1" applyFill="1" applyAlignment="1">
      <alignment horizontal="center"/>
    </xf>
    <xf numFmtId="49" fontId="1" fillId="0" borderId="0" xfId="1" applyNumberFormat="1" applyFont="1" applyFill="1" applyProtection="1"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quotePrefix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9" fillId="2" borderId="5" xfId="0" quotePrefix="1" applyNumberFormat="1" applyFont="1" applyFill="1" applyBorder="1" applyAlignment="1">
      <alignment horizontal="right"/>
    </xf>
    <xf numFmtId="49" fontId="9" fillId="2" borderId="8" xfId="0" quotePrefix="1" applyNumberFormat="1" applyFont="1" applyFill="1" applyBorder="1" applyAlignment="1">
      <alignment horizontal="right"/>
    </xf>
    <xf numFmtId="0" fontId="0" fillId="2" borderId="6" xfId="0" quotePrefix="1" applyFill="1" applyBorder="1" applyAlignment="1">
      <alignment horizontal="right"/>
    </xf>
    <xf numFmtId="0" fontId="0" fillId="2" borderId="9" xfId="0" quotePrefix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9" fillId="2" borderId="6" xfId="0" quotePrefix="1" applyFont="1" applyFill="1" applyBorder="1" applyAlignment="1">
      <alignment horizontal="right"/>
    </xf>
    <xf numFmtId="0" fontId="9" fillId="2" borderId="9" xfId="0" quotePrefix="1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9" fillId="2" borderId="0" xfId="0" applyFont="1" applyFill="1" applyAlignment="1">
      <alignment horizontal="left" wrapText="1"/>
    </xf>
    <xf numFmtId="49" fontId="0" fillId="0" borderId="1" xfId="0" applyNumberFormat="1" applyBorder="1" applyAlignment="1" applyProtection="1">
      <alignment horizontal="right"/>
      <protection locked="0"/>
    </xf>
    <xf numFmtId="49" fontId="0" fillId="0" borderId="2" xfId="0" applyNumberFormat="1" applyBorder="1" applyAlignment="1" applyProtection="1">
      <alignment horizontal="right"/>
      <protection locked="0"/>
    </xf>
    <xf numFmtId="0" fontId="0" fillId="2" borderId="7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49" fontId="9" fillId="0" borderId="1" xfId="0" applyNumberFormat="1" applyFont="1" applyBorder="1" applyAlignment="1" applyProtection="1">
      <alignment horizontal="right"/>
      <protection locked="0"/>
    </xf>
    <xf numFmtId="49" fontId="9" fillId="0" borderId="2" xfId="0" applyNumberFormat="1" applyFont="1" applyBorder="1" applyAlignment="1" applyProtection="1">
      <alignment horizontal="right"/>
      <protection locked="0"/>
    </xf>
    <xf numFmtId="0" fontId="16" fillId="3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1" xr:uid="{1EFC487A-D365-4D4A-99AF-DCDA2AD7A785}"/>
    <cellStyle name="Normal 2 2" xfId="2" xr:uid="{0D90AB1B-0E7C-452E-9778-FD5BBB5D8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ax.nd.gov/sites/www/files/documents/forms/business/oil-gas/well-operator-report-for-gas-mitigation-credits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148591</xdr:colOff>
      <xdr:row>0</xdr:row>
      <xdr:rowOff>80010</xdr:rowOff>
    </xdr:from>
    <xdr:to>
      <xdr:col>0</xdr:col>
      <xdr:colOff>1325881</xdr:colOff>
      <xdr:row>4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334A6-BD08-4510-908A-A1BDD17CE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1" y="80010"/>
          <a:ext cx="1177290" cy="596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</xdr:colOff>
      <xdr:row>0</xdr:row>
      <xdr:rowOff>80009</xdr:rowOff>
    </xdr:from>
    <xdr:to>
      <xdr:col>1</xdr:col>
      <xdr:colOff>377190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849DB4-4E90-47D4-B6E8-614D0F38F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" y="80009"/>
          <a:ext cx="1143000" cy="577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</xdr:colOff>
      <xdr:row>0</xdr:row>
      <xdr:rowOff>108584</xdr:rowOff>
    </xdr:from>
    <xdr:to>
      <xdr:col>1</xdr:col>
      <xdr:colOff>361950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8AB654-89D4-4E34-961D-75A9A62EE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" y="108584"/>
          <a:ext cx="1146810" cy="558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18105</xdr:colOff>
      <xdr:row>53</xdr:row>
      <xdr:rowOff>76200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978AB-F14A-411F-9DCB-6275F53AF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6390330" cy="833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E6BD-6AB0-4A8D-B22C-C80D1F0EF548}">
  <sheetPr>
    <pageSetUpPr fitToPage="1"/>
  </sheetPr>
  <dimension ref="A2:I34"/>
  <sheetViews>
    <sheetView tabSelected="1" workbookViewId="0">
      <pane ySplit="6" topLeftCell="A7" activePane="bottomLeft" state="frozen"/>
      <selection pane="bottomLeft" activeCell="C7" sqref="C7:D7"/>
    </sheetView>
  </sheetViews>
  <sheetFormatPr defaultRowHeight="12.75" x14ac:dyDescent="0.2"/>
  <cols>
    <col min="1" max="1" width="24" customWidth="1"/>
    <col min="2" max="3" width="32.140625" customWidth="1"/>
    <col min="4" max="4" width="19.7109375" bestFit="1" customWidth="1"/>
    <col min="257" max="257" width="40.28515625" customWidth="1"/>
    <col min="258" max="258" width="38" customWidth="1"/>
    <col min="513" max="513" width="40.28515625" customWidth="1"/>
    <col min="514" max="514" width="38" customWidth="1"/>
    <col min="769" max="769" width="40.28515625" customWidth="1"/>
    <col min="770" max="770" width="38" customWidth="1"/>
    <col min="1025" max="1025" width="40.28515625" customWidth="1"/>
    <col min="1026" max="1026" width="38" customWidth="1"/>
    <col min="1281" max="1281" width="40.28515625" customWidth="1"/>
    <col min="1282" max="1282" width="38" customWidth="1"/>
    <col min="1537" max="1537" width="40.28515625" customWidth="1"/>
    <col min="1538" max="1538" width="38" customWidth="1"/>
    <col min="1793" max="1793" width="40.28515625" customWidth="1"/>
    <col min="1794" max="1794" width="38" customWidth="1"/>
    <col min="2049" max="2049" width="40.28515625" customWidth="1"/>
    <col min="2050" max="2050" width="38" customWidth="1"/>
    <col min="2305" max="2305" width="40.28515625" customWidth="1"/>
    <col min="2306" max="2306" width="38" customWidth="1"/>
    <col min="2561" max="2561" width="40.28515625" customWidth="1"/>
    <col min="2562" max="2562" width="38" customWidth="1"/>
    <col min="2817" max="2817" width="40.28515625" customWidth="1"/>
    <col min="2818" max="2818" width="38" customWidth="1"/>
    <col min="3073" max="3073" width="40.28515625" customWidth="1"/>
    <col min="3074" max="3074" width="38" customWidth="1"/>
    <col min="3329" max="3329" width="40.28515625" customWidth="1"/>
    <col min="3330" max="3330" width="38" customWidth="1"/>
    <col min="3585" max="3585" width="40.28515625" customWidth="1"/>
    <col min="3586" max="3586" width="38" customWidth="1"/>
    <col min="3841" max="3841" width="40.28515625" customWidth="1"/>
    <col min="3842" max="3842" width="38" customWidth="1"/>
    <col min="4097" max="4097" width="40.28515625" customWidth="1"/>
    <col min="4098" max="4098" width="38" customWidth="1"/>
    <col min="4353" max="4353" width="40.28515625" customWidth="1"/>
    <col min="4354" max="4354" width="38" customWidth="1"/>
    <col min="4609" max="4609" width="40.28515625" customWidth="1"/>
    <col min="4610" max="4610" width="38" customWidth="1"/>
    <col min="4865" max="4865" width="40.28515625" customWidth="1"/>
    <col min="4866" max="4866" width="38" customWidth="1"/>
    <col min="5121" max="5121" width="40.28515625" customWidth="1"/>
    <col min="5122" max="5122" width="38" customWidth="1"/>
    <col min="5377" max="5377" width="40.28515625" customWidth="1"/>
    <col min="5378" max="5378" width="38" customWidth="1"/>
    <col min="5633" max="5633" width="40.28515625" customWidth="1"/>
    <col min="5634" max="5634" width="38" customWidth="1"/>
    <col min="5889" max="5889" width="40.28515625" customWidth="1"/>
    <col min="5890" max="5890" width="38" customWidth="1"/>
    <col min="6145" max="6145" width="40.28515625" customWidth="1"/>
    <col min="6146" max="6146" width="38" customWidth="1"/>
    <col min="6401" max="6401" width="40.28515625" customWidth="1"/>
    <col min="6402" max="6402" width="38" customWidth="1"/>
    <col min="6657" max="6657" width="40.28515625" customWidth="1"/>
    <col min="6658" max="6658" width="38" customWidth="1"/>
    <col min="6913" max="6913" width="40.28515625" customWidth="1"/>
    <col min="6914" max="6914" width="38" customWidth="1"/>
    <col min="7169" max="7169" width="40.28515625" customWidth="1"/>
    <col min="7170" max="7170" width="38" customWidth="1"/>
    <col min="7425" max="7425" width="40.28515625" customWidth="1"/>
    <col min="7426" max="7426" width="38" customWidth="1"/>
    <col min="7681" max="7681" width="40.28515625" customWidth="1"/>
    <col min="7682" max="7682" width="38" customWidth="1"/>
    <col min="7937" max="7937" width="40.28515625" customWidth="1"/>
    <col min="7938" max="7938" width="38" customWidth="1"/>
    <col min="8193" max="8193" width="40.28515625" customWidth="1"/>
    <col min="8194" max="8194" width="38" customWidth="1"/>
    <col min="8449" max="8449" width="40.28515625" customWidth="1"/>
    <col min="8450" max="8450" width="38" customWidth="1"/>
    <col min="8705" max="8705" width="40.28515625" customWidth="1"/>
    <col min="8706" max="8706" width="38" customWidth="1"/>
    <col min="8961" max="8961" width="40.28515625" customWidth="1"/>
    <col min="8962" max="8962" width="38" customWidth="1"/>
    <col min="9217" max="9217" width="40.28515625" customWidth="1"/>
    <col min="9218" max="9218" width="38" customWidth="1"/>
    <col min="9473" max="9473" width="40.28515625" customWidth="1"/>
    <col min="9474" max="9474" width="38" customWidth="1"/>
    <col min="9729" max="9729" width="40.28515625" customWidth="1"/>
    <col min="9730" max="9730" width="38" customWidth="1"/>
    <col min="9985" max="9985" width="40.28515625" customWidth="1"/>
    <col min="9986" max="9986" width="38" customWidth="1"/>
    <col min="10241" max="10241" width="40.28515625" customWidth="1"/>
    <col min="10242" max="10242" width="38" customWidth="1"/>
    <col min="10497" max="10497" width="40.28515625" customWidth="1"/>
    <col min="10498" max="10498" width="38" customWidth="1"/>
    <col min="10753" max="10753" width="40.28515625" customWidth="1"/>
    <col min="10754" max="10754" width="38" customWidth="1"/>
    <col min="11009" max="11009" width="40.28515625" customWidth="1"/>
    <col min="11010" max="11010" width="38" customWidth="1"/>
    <col min="11265" max="11265" width="40.28515625" customWidth="1"/>
    <col min="11266" max="11266" width="38" customWidth="1"/>
    <col min="11521" max="11521" width="40.28515625" customWidth="1"/>
    <col min="11522" max="11522" width="38" customWidth="1"/>
    <col min="11777" max="11777" width="40.28515625" customWidth="1"/>
    <col min="11778" max="11778" width="38" customWidth="1"/>
    <col min="12033" max="12033" width="40.28515625" customWidth="1"/>
    <col min="12034" max="12034" width="38" customWidth="1"/>
    <col min="12289" max="12289" width="40.28515625" customWidth="1"/>
    <col min="12290" max="12290" width="38" customWidth="1"/>
    <col min="12545" max="12545" width="40.28515625" customWidth="1"/>
    <col min="12546" max="12546" width="38" customWidth="1"/>
    <col min="12801" max="12801" width="40.28515625" customWidth="1"/>
    <col min="12802" max="12802" width="38" customWidth="1"/>
    <col min="13057" max="13057" width="40.28515625" customWidth="1"/>
    <col min="13058" max="13058" width="38" customWidth="1"/>
    <col min="13313" max="13313" width="40.28515625" customWidth="1"/>
    <col min="13314" max="13314" width="38" customWidth="1"/>
    <col min="13569" max="13569" width="40.28515625" customWidth="1"/>
    <col min="13570" max="13570" width="38" customWidth="1"/>
    <col min="13825" max="13825" width="40.28515625" customWidth="1"/>
    <col min="13826" max="13826" width="38" customWidth="1"/>
    <col min="14081" max="14081" width="40.28515625" customWidth="1"/>
    <col min="14082" max="14082" width="38" customWidth="1"/>
    <col min="14337" max="14337" width="40.28515625" customWidth="1"/>
    <col min="14338" max="14338" width="38" customWidth="1"/>
    <col min="14593" max="14593" width="40.28515625" customWidth="1"/>
    <col min="14594" max="14594" width="38" customWidth="1"/>
    <col min="14849" max="14849" width="40.28515625" customWidth="1"/>
    <col min="14850" max="14850" width="38" customWidth="1"/>
    <col min="15105" max="15105" width="40.28515625" customWidth="1"/>
    <col min="15106" max="15106" width="38" customWidth="1"/>
    <col min="15361" max="15361" width="40.28515625" customWidth="1"/>
    <col min="15362" max="15362" width="38" customWidth="1"/>
    <col min="15617" max="15617" width="40.28515625" customWidth="1"/>
    <col min="15618" max="15618" width="38" customWidth="1"/>
    <col min="15873" max="15873" width="40.28515625" customWidth="1"/>
    <col min="15874" max="15874" width="38" customWidth="1"/>
    <col min="16129" max="16129" width="40.28515625" customWidth="1"/>
    <col min="16130" max="16130" width="38" customWidth="1"/>
  </cols>
  <sheetData>
    <row r="2" spans="1:7" ht="15" x14ac:dyDescent="0.2">
      <c r="B2" s="53" t="s">
        <v>40</v>
      </c>
      <c r="C2" s="53"/>
      <c r="D2" s="53"/>
      <c r="E2" s="25"/>
      <c r="F2" s="25"/>
      <c r="G2" s="25"/>
    </row>
    <row r="3" spans="1:7" x14ac:dyDescent="0.2">
      <c r="B3" s="54" t="s">
        <v>38</v>
      </c>
      <c r="C3" s="54"/>
      <c r="D3" s="54"/>
      <c r="E3" s="26"/>
      <c r="F3" s="26"/>
      <c r="G3" s="26"/>
    </row>
    <row r="4" spans="1:7" x14ac:dyDescent="0.2">
      <c r="B4" s="55" t="s">
        <v>39</v>
      </c>
      <c r="C4" s="55"/>
      <c r="D4" s="55"/>
      <c r="E4" s="27"/>
      <c r="F4" s="27"/>
      <c r="G4" s="27"/>
    </row>
    <row r="7" spans="1:7" ht="12.75" customHeight="1" x14ac:dyDescent="0.2">
      <c r="A7" s="60" t="s">
        <v>24</v>
      </c>
      <c r="B7" s="61"/>
      <c r="C7" s="75"/>
      <c r="D7" s="76"/>
      <c r="E7" s="22"/>
    </row>
    <row r="8" spans="1:7" x14ac:dyDescent="0.2">
      <c r="A8" s="62" t="s">
        <v>0</v>
      </c>
      <c r="B8" s="63"/>
      <c r="C8" s="71"/>
      <c r="D8" s="72"/>
      <c r="E8" s="22"/>
    </row>
    <row r="9" spans="1:7" x14ac:dyDescent="0.2">
      <c r="A9" s="64" t="s">
        <v>23</v>
      </c>
      <c r="B9" s="65"/>
      <c r="C9" s="71"/>
      <c r="D9" s="72"/>
    </row>
    <row r="10" spans="1:7" x14ac:dyDescent="0.2">
      <c r="A10" s="66" t="s">
        <v>22</v>
      </c>
      <c r="B10" s="67"/>
      <c r="C10" s="71"/>
      <c r="D10" s="72"/>
    </row>
    <row r="11" spans="1:7" x14ac:dyDescent="0.2">
      <c r="A11" s="68" t="s">
        <v>1</v>
      </c>
      <c r="B11" s="69"/>
      <c r="C11" s="71"/>
      <c r="D11" s="72"/>
    </row>
    <row r="12" spans="1:7" x14ac:dyDescent="0.2">
      <c r="A12" s="68" t="s">
        <v>2</v>
      </c>
      <c r="B12" s="69"/>
      <c r="C12" s="71"/>
      <c r="D12" s="72"/>
    </row>
    <row r="13" spans="1:7" x14ac:dyDescent="0.2">
      <c r="A13" s="68" t="s">
        <v>3</v>
      </c>
      <c r="B13" s="69"/>
      <c r="C13" s="71"/>
      <c r="D13" s="72"/>
    </row>
    <row r="14" spans="1:7" x14ac:dyDescent="0.2">
      <c r="A14" s="68" t="s">
        <v>4</v>
      </c>
      <c r="B14" s="69"/>
      <c r="C14" s="71"/>
      <c r="D14" s="72"/>
    </row>
    <row r="15" spans="1:7" x14ac:dyDescent="0.2">
      <c r="A15" s="68" t="s">
        <v>5</v>
      </c>
      <c r="B15" s="69"/>
      <c r="C15" s="71"/>
      <c r="D15" s="72"/>
    </row>
    <row r="16" spans="1:7" x14ac:dyDescent="0.2">
      <c r="A16" s="68" t="s">
        <v>6</v>
      </c>
      <c r="B16" s="69"/>
      <c r="C16" s="71"/>
      <c r="D16" s="72"/>
    </row>
    <row r="17" spans="1:9" x14ac:dyDescent="0.2">
      <c r="A17" s="73" t="s">
        <v>7</v>
      </c>
      <c r="B17" s="74"/>
      <c r="C17" s="71"/>
      <c r="D17" s="72"/>
    </row>
    <row r="20" spans="1:9" x14ac:dyDescent="0.2">
      <c r="A20" s="57" t="s">
        <v>37</v>
      </c>
      <c r="B20" s="58"/>
      <c r="C20" s="58"/>
      <c r="D20" s="59"/>
      <c r="E20" s="6"/>
      <c r="F20" s="6"/>
      <c r="G20" s="6"/>
      <c r="H20" s="6"/>
      <c r="I20" s="6"/>
    </row>
    <row r="21" spans="1:9" x14ac:dyDescent="0.2">
      <c r="A21" s="5"/>
      <c r="B21" s="5"/>
      <c r="C21" s="5"/>
    </row>
    <row r="22" spans="1:9" x14ac:dyDescent="0.2">
      <c r="A22" s="56" t="s">
        <v>31</v>
      </c>
      <c r="B22" s="56"/>
      <c r="C22" s="75"/>
      <c r="D22" s="76"/>
    </row>
    <row r="23" spans="1:9" x14ac:dyDescent="0.2">
      <c r="A23" s="56" t="s">
        <v>36</v>
      </c>
      <c r="B23" s="56"/>
      <c r="C23" s="75"/>
      <c r="D23" s="76"/>
      <c r="H23" s="23"/>
    </row>
    <row r="24" spans="1:9" x14ac:dyDescent="0.2">
      <c r="A24" s="56" t="s">
        <v>32</v>
      </c>
      <c r="B24" s="56"/>
      <c r="C24" s="71"/>
      <c r="D24" s="72"/>
    </row>
    <row r="25" spans="1:9" x14ac:dyDescent="0.2">
      <c r="A25" s="56" t="s">
        <v>33</v>
      </c>
      <c r="B25" s="56"/>
      <c r="C25" s="71"/>
      <c r="D25" s="72"/>
    </row>
    <row r="26" spans="1:9" x14ac:dyDescent="0.2">
      <c r="A26" s="56" t="s">
        <v>34</v>
      </c>
      <c r="B26" s="56"/>
      <c r="C26" s="71"/>
      <c r="D26" s="72"/>
    </row>
    <row r="27" spans="1:9" x14ac:dyDescent="0.2">
      <c r="A27" s="56" t="s">
        <v>35</v>
      </c>
      <c r="B27" s="56"/>
      <c r="C27" s="71"/>
      <c r="D27" s="72"/>
    </row>
    <row r="28" spans="1:9" x14ac:dyDescent="0.2">
      <c r="A28" s="16"/>
      <c r="B28" s="28"/>
      <c r="C28" s="28"/>
    </row>
    <row r="29" spans="1:9" x14ac:dyDescent="0.2">
      <c r="A29" s="70" t="s">
        <v>41</v>
      </c>
      <c r="B29" s="70"/>
      <c r="C29" s="70"/>
      <c r="D29" s="31"/>
    </row>
    <row r="30" spans="1:9" x14ac:dyDescent="0.2">
      <c r="A30" s="70" t="s">
        <v>42</v>
      </c>
      <c r="B30" s="70"/>
      <c r="C30" s="70"/>
      <c r="D30" s="31"/>
    </row>
    <row r="31" spans="1:9" x14ac:dyDescent="0.2">
      <c r="A31" s="70" t="s">
        <v>46</v>
      </c>
      <c r="B31" s="70"/>
      <c r="C31" s="70"/>
      <c r="D31" s="29">
        <f>IF(D29=0,0,ROUND(D30/D29,4))</f>
        <v>0</v>
      </c>
    </row>
    <row r="32" spans="1:9" x14ac:dyDescent="0.2">
      <c r="A32" s="70" t="s">
        <v>43</v>
      </c>
      <c r="B32" s="70"/>
      <c r="C32" s="70"/>
      <c r="D32" s="31"/>
    </row>
    <row r="33" spans="1:4" x14ac:dyDescent="0.2">
      <c r="A33" s="70" t="s">
        <v>44</v>
      </c>
      <c r="B33" s="70"/>
      <c r="C33" s="70"/>
      <c r="D33" s="31"/>
    </row>
    <row r="34" spans="1:4" x14ac:dyDescent="0.2">
      <c r="A34" s="70" t="s">
        <v>45</v>
      </c>
      <c r="B34" s="70"/>
      <c r="C34" s="70"/>
      <c r="D34" s="30">
        <f>IF(D30=0,0,ROUND(D33/D30,8))</f>
        <v>0</v>
      </c>
    </row>
  </sheetData>
  <sheetProtection algorithmName="SHA-512" hashValue="OoiAmoDSSvnzK/+JWMXrq4nYwyxgv4thvXCAKH4creqXWDtQ8g4W3Tv1QHuTGTDAYW9gZk5SwgkLsYwOiAuLvA==" saltValue="uevyN6fVNh0s+Pk9ef8RZw==" spinCount="100000" sheet="1" objects="1" scenarios="1" selectLockedCells="1"/>
  <mergeCells count="44">
    <mergeCell ref="C22:D22"/>
    <mergeCell ref="C23:D23"/>
    <mergeCell ref="C24:D24"/>
    <mergeCell ref="C25:D25"/>
    <mergeCell ref="C17:D17"/>
    <mergeCell ref="A17:B17"/>
    <mergeCell ref="C15:D15"/>
    <mergeCell ref="C16:D16"/>
    <mergeCell ref="C12:D12"/>
    <mergeCell ref="C7:D7"/>
    <mergeCell ref="C8:D8"/>
    <mergeCell ref="C9:D9"/>
    <mergeCell ref="C10:D10"/>
    <mergeCell ref="C11:D11"/>
    <mergeCell ref="C13:D13"/>
    <mergeCell ref="C14:D14"/>
    <mergeCell ref="A32:C32"/>
    <mergeCell ref="A33:C33"/>
    <mergeCell ref="A34:C34"/>
    <mergeCell ref="A24:B24"/>
    <mergeCell ref="A25:B25"/>
    <mergeCell ref="A26:B26"/>
    <mergeCell ref="A27:B27"/>
    <mergeCell ref="C26:D26"/>
    <mergeCell ref="C27:D27"/>
    <mergeCell ref="A29:C29"/>
    <mergeCell ref="A30:C30"/>
    <mergeCell ref="A31:C31"/>
    <mergeCell ref="B2:D2"/>
    <mergeCell ref="B3:D3"/>
    <mergeCell ref="B4:D4"/>
    <mergeCell ref="A22:B22"/>
    <mergeCell ref="A23:B23"/>
    <mergeCell ref="A20:D20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rintOptions horizontalCentered="1"/>
  <pageMargins left="0.75" right="0.75" top="1.5" bottom="1" header="0.5" footer="0.5"/>
  <pageSetup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A011-89C6-42FA-B6B7-3894F0AA2633}">
  <sheetPr>
    <pageSetUpPr fitToPage="1"/>
  </sheetPr>
  <dimension ref="A1:J56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13.85546875" style="1" bestFit="1" customWidth="1"/>
    <col min="2" max="2" width="8.42578125" style="1" customWidth="1"/>
    <col min="3" max="3" width="16.7109375" style="1" customWidth="1"/>
    <col min="4" max="4" width="14.85546875" style="1" customWidth="1"/>
    <col min="5" max="5" width="12.28515625" style="1" customWidth="1"/>
    <col min="6" max="6" width="18.42578125" style="1" customWidth="1"/>
    <col min="7" max="7" width="13.85546875" style="1" bestFit="1" customWidth="1"/>
    <col min="8" max="8" width="14.42578125" style="1" customWidth="1"/>
    <col min="9" max="9" width="19.85546875" style="1" customWidth="1"/>
    <col min="10" max="10" width="19.5703125" style="1" customWidth="1"/>
    <col min="11" max="11" width="19" style="1" customWidth="1"/>
    <col min="12" max="12" width="16.5703125" style="1" customWidth="1"/>
    <col min="13" max="16384" width="9.140625" style="1"/>
  </cols>
  <sheetData>
    <row r="1" spans="1:10" customFormat="1" ht="12.75" x14ac:dyDescent="0.2"/>
    <row r="2" spans="1:10" customFormat="1" x14ac:dyDescent="0.2">
      <c r="C2" s="20" t="s">
        <v>40</v>
      </c>
      <c r="D2" s="20"/>
    </row>
    <row r="3" spans="1:10" customFormat="1" ht="12.75" x14ac:dyDescent="0.2">
      <c r="C3" s="21" t="s">
        <v>38</v>
      </c>
      <c r="D3" s="21"/>
    </row>
    <row r="4" spans="1:10" customFormat="1" ht="12.75" x14ac:dyDescent="0.2">
      <c r="C4" t="s">
        <v>39</v>
      </c>
    </row>
    <row r="5" spans="1:10" customFormat="1" ht="12.75" x14ac:dyDescent="0.2"/>
    <row r="6" spans="1:10" ht="30" x14ac:dyDescent="0.25">
      <c r="A6" s="24" t="s">
        <v>14</v>
      </c>
      <c r="B6" s="24" t="s">
        <v>8</v>
      </c>
      <c r="C6" s="24" t="s">
        <v>13</v>
      </c>
      <c r="D6" s="24" t="s">
        <v>12</v>
      </c>
      <c r="E6" s="24" t="s">
        <v>18</v>
      </c>
      <c r="F6" s="24" t="s">
        <v>27</v>
      </c>
      <c r="G6" s="24" t="s">
        <v>28</v>
      </c>
      <c r="H6" s="24" t="s">
        <v>21</v>
      </c>
      <c r="I6" s="24" t="s">
        <v>29</v>
      </c>
      <c r="J6" s="24" t="s">
        <v>30</v>
      </c>
    </row>
    <row r="7" spans="1:10" x14ac:dyDescent="0.25">
      <c r="A7" s="32"/>
      <c r="B7" s="33"/>
      <c r="C7" s="34"/>
      <c r="D7" s="35"/>
      <c r="E7" s="36"/>
      <c r="F7" s="38" t="str">
        <f>IF(ISBLANK(A7),"",Coversheet!$D$31)</f>
        <v/>
      </c>
      <c r="G7" s="39" t="str">
        <f>IF(ISBLANK(A7),"",ROUND(E7*F7,0))</f>
        <v/>
      </c>
      <c r="H7" s="40" t="str">
        <f>IF(ISBLANK(A7),"",Coversheet!$D$34)</f>
        <v/>
      </c>
      <c r="I7" s="39" t="str">
        <f>IF(ISBLANK(A7),"",ROUND(G7*H7,0))</f>
        <v/>
      </c>
      <c r="J7" s="41" t="str">
        <f>IF(ISBLANK(A7),"",IF(D7&lt;13,ROUND(I7*0.75,2),0))</f>
        <v/>
      </c>
    </row>
    <row r="8" spans="1:10" x14ac:dyDescent="0.25">
      <c r="A8" s="32"/>
      <c r="B8" s="33"/>
      <c r="C8" s="34"/>
      <c r="D8" s="35"/>
      <c r="E8" s="36"/>
      <c r="F8" s="38" t="str">
        <f>IF(ISBLANK(A8),"",Coversheet!$D$31)</f>
        <v/>
      </c>
      <c r="G8" s="39" t="str">
        <f t="shared" ref="G8:G16" si="0">IF(ISBLANK(A8),"",ROUND(E8*F8,0))</f>
        <v/>
      </c>
      <c r="H8" s="40" t="str">
        <f>IF(ISBLANK(A8),"",Coversheet!$D$34)</f>
        <v/>
      </c>
      <c r="I8" s="39" t="str">
        <f t="shared" ref="I8:I16" si="1">IF(ISBLANK(A8),"",ROUND(G8*H8,0))</f>
        <v/>
      </c>
      <c r="J8" s="41" t="str">
        <f t="shared" ref="J8:J16" si="2">IF(ISBLANK(A8),"",IF(D8&lt;13,ROUND(I8*0.75,2),0))</f>
        <v/>
      </c>
    </row>
    <row r="9" spans="1:10" x14ac:dyDescent="0.25">
      <c r="A9" s="32"/>
      <c r="B9" s="33"/>
      <c r="C9" s="34"/>
      <c r="D9" s="35"/>
      <c r="E9" s="36"/>
      <c r="F9" s="38" t="str">
        <f>IF(ISBLANK(A9),"",Coversheet!$D$31)</f>
        <v/>
      </c>
      <c r="G9" s="39" t="str">
        <f t="shared" si="0"/>
        <v/>
      </c>
      <c r="H9" s="40" t="str">
        <f>IF(ISBLANK(A9),"",Coversheet!$D$34)</f>
        <v/>
      </c>
      <c r="I9" s="39" t="str">
        <f t="shared" si="1"/>
        <v/>
      </c>
      <c r="J9" s="41" t="str">
        <f t="shared" si="2"/>
        <v/>
      </c>
    </row>
    <row r="10" spans="1:10" x14ac:dyDescent="0.25">
      <c r="A10" s="32"/>
      <c r="B10" s="33"/>
      <c r="C10" s="34"/>
      <c r="D10" s="35"/>
      <c r="E10" s="36"/>
      <c r="F10" s="38" t="str">
        <f>IF(ISBLANK(A10),"",Coversheet!$D$31)</f>
        <v/>
      </c>
      <c r="G10" s="39" t="str">
        <f t="shared" si="0"/>
        <v/>
      </c>
      <c r="H10" s="40" t="str">
        <f>IF(ISBLANK(A10),"",Coversheet!$D$34)</f>
        <v/>
      </c>
      <c r="I10" s="39" t="str">
        <f t="shared" si="1"/>
        <v/>
      </c>
      <c r="J10" s="41" t="str">
        <f t="shared" si="2"/>
        <v/>
      </c>
    </row>
    <row r="11" spans="1:10" x14ac:dyDescent="0.25">
      <c r="A11" s="32"/>
      <c r="B11" s="33"/>
      <c r="C11" s="34"/>
      <c r="D11" s="35"/>
      <c r="E11" s="36"/>
      <c r="F11" s="38" t="str">
        <f>IF(ISBLANK(A11),"",Coversheet!$D$31)</f>
        <v/>
      </c>
      <c r="G11" s="39" t="str">
        <f t="shared" si="0"/>
        <v/>
      </c>
      <c r="H11" s="40" t="str">
        <f>IF(ISBLANK(A11),"",Coversheet!$D$34)</f>
        <v/>
      </c>
      <c r="I11" s="39" t="str">
        <f t="shared" si="1"/>
        <v/>
      </c>
      <c r="J11" s="41" t="str">
        <f t="shared" si="2"/>
        <v/>
      </c>
    </row>
    <row r="12" spans="1:10" x14ac:dyDescent="0.25">
      <c r="A12" s="32"/>
      <c r="B12" s="33"/>
      <c r="C12" s="34"/>
      <c r="D12" s="35"/>
      <c r="E12" s="36"/>
      <c r="F12" s="38" t="str">
        <f>IF(ISBLANK(A12),"",Coversheet!$D$31)</f>
        <v/>
      </c>
      <c r="G12" s="39" t="str">
        <f t="shared" si="0"/>
        <v/>
      </c>
      <c r="H12" s="40" t="str">
        <f>IF(ISBLANK(A12),"",Coversheet!$D$34)</f>
        <v/>
      </c>
      <c r="I12" s="39" t="str">
        <f t="shared" si="1"/>
        <v/>
      </c>
      <c r="J12" s="41" t="str">
        <f t="shared" si="2"/>
        <v/>
      </c>
    </row>
    <row r="13" spans="1:10" x14ac:dyDescent="0.25">
      <c r="A13" s="32"/>
      <c r="B13" s="33"/>
      <c r="C13" s="34"/>
      <c r="D13" s="35"/>
      <c r="E13" s="36"/>
      <c r="F13" s="38" t="str">
        <f>IF(ISBLANK(A13),"",Coversheet!$D$31)</f>
        <v/>
      </c>
      <c r="G13" s="39" t="str">
        <f t="shared" si="0"/>
        <v/>
      </c>
      <c r="H13" s="40" t="str">
        <f>IF(ISBLANK(A13),"",Coversheet!$D$34)</f>
        <v/>
      </c>
      <c r="I13" s="39" t="str">
        <f t="shared" si="1"/>
        <v/>
      </c>
      <c r="J13" s="41" t="str">
        <f t="shared" si="2"/>
        <v/>
      </c>
    </row>
    <row r="14" spans="1:10" x14ac:dyDescent="0.25">
      <c r="A14" s="32"/>
      <c r="B14" s="33"/>
      <c r="C14" s="34"/>
      <c r="D14" s="35"/>
      <c r="E14" s="36"/>
      <c r="F14" s="38" t="str">
        <f>IF(ISBLANK(A14),"",Coversheet!$D$31)</f>
        <v/>
      </c>
      <c r="G14" s="39" t="str">
        <f t="shared" si="0"/>
        <v/>
      </c>
      <c r="H14" s="40" t="str">
        <f>IF(ISBLANK(A14),"",Coversheet!$D$34)</f>
        <v/>
      </c>
      <c r="I14" s="39" t="str">
        <f t="shared" si="1"/>
        <v/>
      </c>
      <c r="J14" s="41" t="str">
        <f t="shared" si="2"/>
        <v/>
      </c>
    </row>
    <row r="15" spans="1:10" x14ac:dyDescent="0.25">
      <c r="A15" s="32"/>
      <c r="B15" s="33"/>
      <c r="C15" s="34"/>
      <c r="D15" s="35"/>
      <c r="E15" s="36"/>
      <c r="F15" s="38" t="str">
        <f>IF(ISBLANK(A15),"",Coversheet!$D$31)</f>
        <v/>
      </c>
      <c r="G15" s="39" t="str">
        <f t="shared" si="0"/>
        <v/>
      </c>
      <c r="H15" s="40" t="str">
        <f>IF(ISBLANK(A15),"",Coversheet!$D$34)</f>
        <v/>
      </c>
      <c r="I15" s="39" t="str">
        <f t="shared" si="1"/>
        <v/>
      </c>
      <c r="J15" s="41" t="str">
        <f t="shared" si="2"/>
        <v/>
      </c>
    </row>
    <row r="16" spans="1:10" x14ac:dyDescent="0.25">
      <c r="A16" s="32"/>
      <c r="B16" s="33"/>
      <c r="C16" s="34"/>
      <c r="D16" s="35"/>
      <c r="E16" s="36"/>
      <c r="F16" s="38" t="str">
        <f>IF(ISBLANK(A16),"",Coversheet!$D$31)</f>
        <v/>
      </c>
      <c r="G16" s="39" t="str">
        <f t="shared" si="0"/>
        <v/>
      </c>
      <c r="H16" s="40" t="str">
        <f>IF(ISBLANK(A16),"",Coversheet!$D$34)</f>
        <v/>
      </c>
      <c r="I16" s="39" t="str">
        <f t="shared" si="1"/>
        <v/>
      </c>
      <c r="J16" s="41" t="str">
        <f t="shared" si="2"/>
        <v/>
      </c>
    </row>
    <row r="17" spans="1:10" x14ac:dyDescent="0.25">
      <c r="A17" s="32"/>
      <c r="B17" s="33"/>
      <c r="C17" s="34"/>
      <c r="D17" s="35"/>
      <c r="E17" s="36"/>
      <c r="F17" s="38" t="str">
        <f>IF(ISBLANK(A17),"",Coversheet!$D$31)</f>
        <v/>
      </c>
      <c r="G17" s="39" t="str">
        <f t="shared" ref="G17:G56" si="3">IF(ISBLANK(A17),"",ROUND(E17*F17,0))</f>
        <v/>
      </c>
      <c r="H17" s="40" t="str">
        <f>IF(ISBLANK(A17),"",Coversheet!$D$34)</f>
        <v/>
      </c>
      <c r="I17" s="39" t="str">
        <f t="shared" ref="I17:I56" si="4">IF(ISBLANK(A17),"",ROUND(G17*H17,0))</f>
        <v/>
      </c>
      <c r="J17" s="41" t="str">
        <f t="shared" ref="J17:J56" si="5">IF(ISBLANK(A17),"",IF(D17&lt;13,ROUND(I17*0.75,2),0))</f>
        <v/>
      </c>
    </row>
    <row r="18" spans="1:10" x14ac:dyDescent="0.25">
      <c r="A18" s="32"/>
      <c r="B18" s="33"/>
      <c r="C18" s="34"/>
      <c r="D18" s="35"/>
      <c r="E18" s="36"/>
      <c r="F18" s="38" t="str">
        <f>IF(ISBLANK(A18),"",Coversheet!$D$31)</f>
        <v/>
      </c>
      <c r="G18" s="39" t="str">
        <f t="shared" si="3"/>
        <v/>
      </c>
      <c r="H18" s="40" t="str">
        <f>IF(ISBLANK(A18),"",Coversheet!$D$34)</f>
        <v/>
      </c>
      <c r="I18" s="39" t="str">
        <f t="shared" si="4"/>
        <v/>
      </c>
      <c r="J18" s="41" t="str">
        <f t="shared" si="5"/>
        <v/>
      </c>
    </row>
    <row r="19" spans="1:10" x14ac:dyDescent="0.25">
      <c r="A19" s="52"/>
      <c r="B19" s="33"/>
      <c r="C19" s="34"/>
      <c r="D19" s="35"/>
      <c r="E19" s="36"/>
      <c r="F19" s="38" t="str">
        <f>IF(ISBLANK(A19),"",Coversheet!$D$31)</f>
        <v/>
      </c>
      <c r="G19" s="39" t="str">
        <f t="shared" si="3"/>
        <v/>
      </c>
      <c r="H19" s="40" t="str">
        <f>IF(ISBLANK(A19),"",Coversheet!$D$34)</f>
        <v/>
      </c>
      <c r="I19" s="39" t="str">
        <f t="shared" si="4"/>
        <v/>
      </c>
      <c r="J19" s="41" t="str">
        <f t="shared" si="5"/>
        <v/>
      </c>
    </row>
    <row r="20" spans="1:10" x14ac:dyDescent="0.25">
      <c r="A20" s="32"/>
      <c r="B20" s="33"/>
      <c r="C20" s="34"/>
      <c r="D20" s="35"/>
      <c r="E20" s="36"/>
      <c r="F20" s="38" t="str">
        <f>IF(ISBLANK(A20),"",Coversheet!$D$31)</f>
        <v/>
      </c>
      <c r="G20" s="39" t="str">
        <f t="shared" si="3"/>
        <v/>
      </c>
      <c r="H20" s="40" t="str">
        <f>IF(ISBLANK(A20),"",Coversheet!$D$34)</f>
        <v/>
      </c>
      <c r="I20" s="39" t="str">
        <f t="shared" si="4"/>
        <v/>
      </c>
      <c r="J20" s="41" t="str">
        <f t="shared" si="5"/>
        <v/>
      </c>
    </row>
    <row r="21" spans="1:10" x14ac:dyDescent="0.25">
      <c r="A21" s="32"/>
      <c r="B21" s="33"/>
      <c r="C21" s="34"/>
      <c r="D21" s="35"/>
      <c r="E21" s="36"/>
      <c r="F21" s="38" t="str">
        <f>IF(ISBLANK(A21),"",Coversheet!$D$31)</f>
        <v/>
      </c>
      <c r="G21" s="39" t="str">
        <f t="shared" si="3"/>
        <v/>
      </c>
      <c r="H21" s="40" t="str">
        <f>IF(ISBLANK(A21),"",Coversheet!$D$34)</f>
        <v/>
      </c>
      <c r="I21" s="39" t="str">
        <f t="shared" si="4"/>
        <v/>
      </c>
      <c r="J21" s="41" t="str">
        <f t="shared" si="5"/>
        <v/>
      </c>
    </row>
    <row r="22" spans="1:10" x14ac:dyDescent="0.25">
      <c r="A22" s="32"/>
      <c r="B22" s="33"/>
      <c r="C22" s="34"/>
      <c r="D22" s="35"/>
      <c r="E22" s="36"/>
      <c r="F22" s="38" t="str">
        <f>IF(ISBLANK(A22),"",Coversheet!$D$31)</f>
        <v/>
      </c>
      <c r="G22" s="39" t="str">
        <f t="shared" si="3"/>
        <v/>
      </c>
      <c r="H22" s="40" t="str">
        <f>IF(ISBLANK(A22),"",Coversheet!$D$34)</f>
        <v/>
      </c>
      <c r="I22" s="39" t="str">
        <f t="shared" si="4"/>
        <v/>
      </c>
      <c r="J22" s="41" t="str">
        <f t="shared" si="5"/>
        <v/>
      </c>
    </row>
    <row r="23" spans="1:10" x14ac:dyDescent="0.25">
      <c r="A23" s="32"/>
      <c r="B23" s="33"/>
      <c r="C23" s="34"/>
      <c r="D23" s="35"/>
      <c r="E23" s="36"/>
      <c r="F23" s="38" t="str">
        <f>IF(ISBLANK(A23),"",Coversheet!$D$31)</f>
        <v/>
      </c>
      <c r="G23" s="39" t="str">
        <f t="shared" si="3"/>
        <v/>
      </c>
      <c r="H23" s="40" t="str">
        <f>IF(ISBLANK(A23),"",Coversheet!$D$34)</f>
        <v/>
      </c>
      <c r="I23" s="39" t="str">
        <f t="shared" si="4"/>
        <v/>
      </c>
      <c r="J23" s="41" t="str">
        <f t="shared" si="5"/>
        <v/>
      </c>
    </row>
    <row r="24" spans="1:10" x14ac:dyDescent="0.25">
      <c r="A24" s="32"/>
      <c r="B24" s="33"/>
      <c r="C24" s="34"/>
      <c r="D24" s="35"/>
      <c r="E24" s="36"/>
      <c r="F24" s="38" t="str">
        <f>IF(ISBLANK(A24),"",Coversheet!$D$31)</f>
        <v/>
      </c>
      <c r="G24" s="39" t="str">
        <f t="shared" si="3"/>
        <v/>
      </c>
      <c r="H24" s="40" t="str">
        <f>IF(ISBLANK(A24),"",Coversheet!$D$34)</f>
        <v/>
      </c>
      <c r="I24" s="39" t="str">
        <f t="shared" si="4"/>
        <v/>
      </c>
      <c r="J24" s="41" t="str">
        <f t="shared" si="5"/>
        <v/>
      </c>
    </row>
    <row r="25" spans="1:10" x14ac:dyDescent="0.25">
      <c r="A25" s="32"/>
      <c r="B25" s="33"/>
      <c r="C25" s="34"/>
      <c r="D25" s="35"/>
      <c r="E25" s="36"/>
      <c r="F25" s="38" t="str">
        <f>IF(ISBLANK(A25),"",Coversheet!$D$31)</f>
        <v/>
      </c>
      <c r="G25" s="39" t="str">
        <f t="shared" si="3"/>
        <v/>
      </c>
      <c r="H25" s="40" t="str">
        <f>IF(ISBLANK(A25),"",Coversheet!$D$34)</f>
        <v/>
      </c>
      <c r="I25" s="39" t="str">
        <f t="shared" si="4"/>
        <v/>
      </c>
      <c r="J25" s="41" t="str">
        <f t="shared" si="5"/>
        <v/>
      </c>
    </row>
    <row r="26" spans="1:10" x14ac:dyDescent="0.25">
      <c r="A26" s="37"/>
      <c r="B26" s="33"/>
      <c r="C26" s="34"/>
      <c r="D26" s="35"/>
      <c r="E26" s="36"/>
      <c r="F26" s="38" t="str">
        <f>IF(ISBLANK(A26),"",Coversheet!$D$31)</f>
        <v/>
      </c>
      <c r="G26" s="39" t="str">
        <f t="shared" si="3"/>
        <v/>
      </c>
      <c r="H26" s="40" t="str">
        <f>IF(ISBLANK(A26),"",Coversheet!$D$34)</f>
        <v/>
      </c>
      <c r="I26" s="39" t="str">
        <f t="shared" si="4"/>
        <v/>
      </c>
      <c r="J26" s="41" t="str">
        <f t="shared" si="5"/>
        <v/>
      </c>
    </row>
    <row r="27" spans="1:10" x14ac:dyDescent="0.25">
      <c r="A27" s="32"/>
      <c r="B27" s="33"/>
      <c r="C27" s="34"/>
      <c r="D27" s="35"/>
      <c r="E27" s="36"/>
      <c r="F27" s="38" t="str">
        <f>IF(ISBLANK(A27),"",Coversheet!$D$31)</f>
        <v/>
      </c>
      <c r="G27" s="39" t="str">
        <f t="shared" si="3"/>
        <v/>
      </c>
      <c r="H27" s="40" t="str">
        <f>IF(ISBLANK(A27),"",Coversheet!$D$34)</f>
        <v/>
      </c>
      <c r="I27" s="39" t="str">
        <f t="shared" si="4"/>
        <v/>
      </c>
      <c r="J27" s="41" t="str">
        <f t="shared" si="5"/>
        <v/>
      </c>
    </row>
    <row r="28" spans="1:10" x14ac:dyDescent="0.25">
      <c r="A28" s="32"/>
      <c r="B28" s="33"/>
      <c r="C28" s="34"/>
      <c r="D28" s="35"/>
      <c r="E28" s="36"/>
      <c r="F28" s="38" t="str">
        <f>IF(ISBLANK(A28),"",Coversheet!$D$31)</f>
        <v/>
      </c>
      <c r="G28" s="39" t="str">
        <f t="shared" si="3"/>
        <v/>
      </c>
      <c r="H28" s="40" t="str">
        <f>IF(ISBLANK(A28),"",Coversheet!$D$34)</f>
        <v/>
      </c>
      <c r="I28" s="39" t="str">
        <f t="shared" si="4"/>
        <v/>
      </c>
      <c r="J28" s="41" t="str">
        <f t="shared" si="5"/>
        <v/>
      </c>
    </row>
    <row r="29" spans="1:10" x14ac:dyDescent="0.25">
      <c r="A29" s="32"/>
      <c r="B29" s="33"/>
      <c r="C29" s="34"/>
      <c r="D29" s="35"/>
      <c r="E29" s="36"/>
      <c r="F29" s="38" t="str">
        <f>IF(ISBLANK(A29),"",Coversheet!$D$31)</f>
        <v/>
      </c>
      <c r="G29" s="39" t="str">
        <f t="shared" si="3"/>
        <v/>
      </c>
      <c r="H29" s="40" t="str">
        <f>IF(ISBLANK(A29),"",Coversheet!$D$34)</f>
        <v/>
      </c>
      <c r="I29" s="39" t="str">
        <f t="shared" si="4"/>
        <v/>
      </c>
      <c r="J29" s="41" t="str">
        <f t="shared" si="5"/>
        <v/>
      </c>
    </row>
    <row r="30" spans="1:10" x14ac:dyDescent="0.25">
      <c r="A30" s="32"/>
      <c r="B30" s="33"/>
      <c r="C30" s="34"/>
      <c r="D30" s="35"/>
      <c r="E30" s="36"/>
      <c r="F30" s="38" t="str">
        <f>IF(ISBLANK(A30),"",Coversheet!$D$31)</f>
        <v/>
      </c>
      <c r="G30" s="39" t="str">
        <f t="shared" si="3"/>
        <v/>
      </c>
      <c r="H30" s="40" t="str">
        <f>IF(ISBLANK(A30),"",Coversheet!$D$34)</f>
        <v/>
      </c>
      <c r="I30" s="39" t="str">
        <f t="shared" si="4"/>
        <v/>
      </c>
      <c r="J30" s="41" t="str">
        <f t="shared" si="5"/>
        <v/>
      </c>
    </row>
    <row r="31" spans="1:10" x14ac:dyDescent="0.25">
      <c r="A31" s="32"/>
      <c r="B31" s="33"/>
      <c r="C31" s="34"/>
      <c r="D31" s="35"/>
      <c r="E31" s="36"/>
      <c r="F31" s="38" t="str">
        <f>IF(ISBLANK(A31),"",Coversheet!$D$31)</f>
        <v/>
      </c>
      <c r="G31" s="39" t="str">
        <f t="shared" si="3"/>
        <v/>
      </c>
      <c r="H31" s="40" t="str">
        <f>IF(ISBLANK(A31),"",Coversheet!$D$34)</f>
        <v/>
      </c>
      <c r="I31" s="39" t="str">
        <f t="shared" si="4"/>
        <v/>
      </c>
      <c r="J31" s="41" t="str">
        <f t="shared" si="5"/>
        <v/>
      </c>
    </row>
    <row r="32" spans="1:10" x14ac:dyDescent="0.25">
      <c r="A32" s="32"/>
      <c r="B32" s="33"/>
      <c r="C32" s="34"/>
      <c r="D32" s="35"/>
      <c r="E32" s="36"/>
      <c r="F32" s="38" t="str">
        <f>IF(ISBLANK(A32),"",Coversheet!$D$31)</f>
        <v/>
      </c>
      <c r="G32" s="39" t="str">
        <f t="shared" si="3"/>
        <v/>
      </c>
      <c r="H32" s="40" t="str">
        <f>IF(ISBLANK(A32),"",Coversheet!$D$34)</f>
        <v/>
      </c>
      <c r="I32" s="39" t="str">
        <f t="shared" si="4"/>
        <v/>
      </c>
      <c r="J32" s="41" t="str">
        <f t="shared" si="5"/>
        <v/>
      </c>
    </row>
    <row r="33" spans="1:10" x14ac:dyDescent="0.25">
      <c r="A33" s="32"/>
      <c r="B33" s="33"/>
      <c r="C33" s="34"/>
      <c r="D33" s="35"/>
      <c r="E33" s="36"/>
      <c r="F33" s="38" t="str">
        <f>IF(ISBLANK(A33),"",Coversheet!$D$31)</f>
        <v/>
      </c>
      <c r="G33" s="39" t="str">
        <f t="shared" si="3"/>
        <v/>
      </c>
      <c r="H33" s="40" t="str">
        <f>IF(ISBLANK(A33),"",Coversheet!$D$34)</f>
        <v/>
      </c>
      <c r="I33" s="39" t="str">
        <f t="shared" si="4"/>
        <v/>
      </c>
      <c r="J33" s="41" t="str">
        <f t="shared" si="5"/>
        <v/>
      </c>
    </row>
    <row r="34" spans="1:10" x14ac:dyDescent="0.25">
      <c r="A34" s="32"/>
      <c r="B34" s="33"/>
      <c r="C34" s="34"/>
      <c r="D34" s="35"/>
      <c r="E34" s="36"/>
      <c r="F34" s="38" t="str">
        <f>IF(ISBLANK(A34),"",Coversheet!$D$31)</f>
        <v/>
      </c>
      <c r="G34" s="39" t="str">
        <f t="shared" si="3"/>
        <v/>
      </c>
      <c r="H34" s="40" t="str">
        <f>IF(ISBLANK(A34),"",Coversheet!$D$34)</f>
        <v/>
      </c>
      <c r="I34" s="39" t="str">
        <f t="shared" si="4"/>
        <v/>
      </c>
      <c r="J34" s="41" t="str">
        <f t="shared" si="5"/>
        <v/>
      </c>
    </row>
    <row r="35" spans="1:10" x14ac:dyDescent="0.25">
      <c r="A35" s="32"/>
      <c r="B35" s="33"/>
      <c r="C35" s="34"/>
      <c r="D35" s="35"/>
      <c r="E35" s="36"/>
      <c r="F35" s="38" t="str">
        <f>IF(ISBLANK(A35),"",Coversheet!$D$31)</f>
        <v/>
      </c>
      <c r="G35" s="39" t="str">
        <f t="shared" si="3"/>
        <v/>
      </c>
      <c r="H35" s="40" t="str">
        <f>IF(ISBLANK(A35),"",Coversheet!$D$34)</f>
        <v/>
      </c>
      <c r="I35" s="39" t="str">
        <f t="shared" si="4"/>
        <v/>
      </c>
      <c r="J35" s="41" t="str">
        <f t="shared" si="5"/>
        <v/>
      </c>
    </row>
    <row r="36" spans="1:10" x14ac:dyDescent="0.25">
      <c r="A36" s="32"/>
      <c r="B36" s="33"/>
      <c r="C36" s="34"/>
      <c r="D36" s="35"/>
      <c r="E36" s="36"/>
      <c r="F36" s="38" t="str">
        <f>IF(ISBLANK(A36),"",Coversheet!$D$31)</f>
        <v/>
      </c>
      <c r="G36" s="39" t="str">
        <f t="shared" si="3"/>
        <v/>
      </c>
      <c r="H36" s="40" t="str">
        <f>IF(ISBLANK(A36),"",Coversheet!$D$34)</f>
        <v/>
      </c>
      <c r="I36" s="39" t="str">
        <f t="shared" si="4"/>
        <v/>
      </c>
      <c r="J36" s="41" t="str">
        <f t="shared" si="5"/>
        <v/>
      </c>
    </row>
    <row r="37" spans="1:10" x14ac:dyDescent="0.25">
      <c r="A37" s="32"/>
      <c r="B37" s="33"/>
      <c r="C37" s="34"/>
      <c r="D37" s="35"/>
      <c r="E37" s="36"/>
      <c r="F37" s="38" t="str">
        <f>IF(ISBLANK(A37),"",Coversheet!$D$31)</f>
        <v/>
      </c>
      <c r="G37" s="39" t="str">
        <f t="shared" si="3"/>
        <v/>
      </c>
      <c r="H37" s="40" t="str">
        <f>IF(ISBLANK(A37),"",Coversheet!$D$34)</f>
        <v/>
      </c>
      <c r="I37" s="39" t="str">
        <f t="shared" si="4"/>
        <v/>
      </c>
      <c r="J37" s="41" t="str">
        <f t="shared" si="5"/>
        <v/>
      </c>
    </row>
    <row r="38" spans="1:10" x14ac:dyDescent="0.25">
      <c r="A38" s="32"/>
      <c r="B38" s="33"/>
      <c r="C38" s="34"/>
      <c r="D38" s="35"/>
      <c r="E38" s="36"/>
      <c r="F38" s="38" t="str">
        <f>IF(ISBLANK(A38),"",Coversheet!$D$31)</f>
        <v/>
      </c>
      <c r="G38" s="39" t="str">
        <f t="shared" si="3"/>
        <v/>
      </c>
      <c r="H38" s="40" t="str">
        <f>IF(ISBLANK(A38),"",Coversheet!$D$34)</f>
        <v/>
      </c>
      <c r="I38" s="39" t="str">
        <f t="shared" si="4"/>
        <v/>
      </c>
      <c r="J38" s="41" t="str">
        <f t="shared" si="5"/>
        <v/>
      </c>
    </row>
    <row r="39" spans="1:10" x14ac:dyDescent="0.25">
      <c r="A39" s="32"/>
      <c r="B39" s="33"/>
      <c r="C39" s="34"/>
      <c r="D39" s="35"/>
      <c r="E39" s="36"/>
      <c r="F39" s="38" t="str">
        <f>IF(ISBLANK(A39),"",Coversheet!$D$31)</f>
        <v/>
      </c>
      <c r="G39" s="39" t="str">
        <f t="shared" si="3"/>
        <v/>
      </c>
      <c r="H39" s="40" t="str">
        <f>IF(ISBLANK(A39),"",Coversheet!$D$34)</f>
        <v/>
      </c>
      <c r="I39" s="39" t="str">
        <f t="shared" si="4"/>
        <v/>
      </c>
      <c r="J39" s="41" t="str">
        <f t="shared" si="5"/>
        <v/>
      </c>
    </row>
    <row r="40" spans="1:10" x14ac:dyDescent="0.25">
      <c r="A40" s="32"/>
      <c r="B40" s="33"/>
      <c r="C40" s="34"/>
      <c r="D40" s="35"/>
      <c r="E40" s="36"/>
      <c r="F40" s="38" t="str">
        <f>IF(ISBLANK(A40),"",Coversheet!$D$31)</f>
        <v/>
      </c>
      <c r="G40" s="39" t="str">
        <f t="shared" si="3"/>
        <v/>
      </c>
      <c r="H40" s="40" t="str">
        <f>IF(ISBLANK(A40),"",Coversheet!$D$34)</f>
        <v/>
      </c>
      <c r="I40" s="39" t="str">
        <f t="shared" si="4"/>
        <v/>
      </c>
      <c r="J40" s="41" t="str">
        <f t="shared" si="5"/>
        <v/>
      </c>
    </row>
    <row r="41" spans="1:10" x14ac:dyDescent="0.25">
      <c r="A41" s="32"/>
      <c r="B41" s="33"/>
      <c r="C41" s="34"/>
      <c r="D41" s="35"/>
      <c r="E41" s="36"/>
      <c r="F41" s="38" t="str">
        <f>IF(ISBLANK(A41),"",Coversheet!$D$31)</f>
        <v/>
      </c>
      <c r="G41" s="39" t="str">
        <f t="shared" si="3"/>
        <v/>
      </c>
      <c r="H41" s="40" t="str">
        <f>IF(ISBLANK(A41),"",Coversheet!$D$34)</f>
        <v/>
      </c>
      <c r="I41" s="39" t="str">
        <f t="shared" si="4"/>
        <v/>
      </c>
      <c r="J41" s="41" t="str">
        <f t="shared" si="5"/>
        <v/>
      </c>
    </row>
    <row r="42" spans="1:10" x14ac:dyDescent="0.25">
      <c r="A42" s="32"/>
      <c r="B42" s="33"/>
      <c r="C42" s="34"/>
      <c r="D42" s="35"/>
      <c r="E42" s="36"/>
      <c r="F42" s="38" t="str">
        <f>IF(ISBLANK(A42),"",Coversheet!$D$31)</f>
        <v/>
      </c>
      <c r="G42" s="39" t="str">
        <f t="shared" si="3"/>
        <v/>
      </c>
      <c r="H42" s="40" t="str">
        <f>IF(ISBLANK(A42),"",Coversheet!$D$34)</f>
        <v/>
      </c>
      <c r="I42" s="39" t="str">
        <f t="shared" si="4"/>
        <v/>
      </c>
      <c r="J42" s="41" t="str">
        <f t="shared" si="5"/>
        <v/>
      </c>
    </row>
    <row r="43" spans="1:10" x14ac:dyDescent="0.25">
      <c r="A43" s="32"/>
      <c r="B43" s="33"/>
      <c r="C43" s="34"/>
      <c r="D43" s="35"/>
      <c r="E43" s="36"/>
      <c r="F43" s="38" t="str">
        <f>IF(ISBLANK(A43),"",Coversheet!$D$31)</f>
        <v/>
      </c>
      <c r="G43" s="39" t="str">
        <f t="shared" si="3"/>
        <v/>
      </c>
      <c r="H43" s="40" t="str">
        <f>IF(ISBLANK(A43),"",Coversheet!$D$34)</f>
        <v/>
      </c>
      <c r="I43" s="39" t="str">
        <f t="shared" si="4"/>
        <v/>
      </c>
      <c r="J43" s="41" t="str">
        <f t="shared" si="5"/>
        <v/>
      </c>
    </row>
    <row r="44" spans="1:10" x14ac:dyDescent="0.25">
      <c r="A44" s="32"/>
      <c r="B44" s="33"/>
      <c r="C44" s="34"/>
      <c r="D44" s="35"/>
      <c r="E44" s="36"/>
      <c r="F44" s="38" t="str">
        <f>IF(ISBLANK(A44),"",Coversheet!$D$31)</f>
        <v/>
      </c>
      <c r="G44" s="39" t="str">
        <f t="shared" si="3"/>
        <v/>
      </c>
      <c r="H44" s="40" t="str">
        <f>IF(ISBLANK(A44),"",Coversheet!$D$34)</f>
        <v/>
      </c>
      <c r="I44" s="39" t="str">
        <f t="shared" si="4"/>
        <v/>
      </c>
      <c r="J44" s="41" t="str">
        <f t="shared" si="5"/>
        <v/>
      </c>
    </row>
    <row r="45" spans="1:10" x14ac:dyDescent="0.25">
      <c r="A45" s="32"/>
      <c r="B45" s="33"/>
      <c r="C45" s="34"/>
      <c r="D45" s="35"/>
      <c r="E45" s="36"/>
      <c r="F45" s="38" t="str">
        <f>IF(ISBLANK(A45),"",Coversheet!$D$31)</f>
        <v/>
      </c>
      <c r="G45" s="39" t="str">
        <f t="shared" si="3"/>
        <v/>
      </c>
      <c r="H45" s="40" t="str">
        <f>IF(ISBLANK(A45),"",Coversheet!$D$34)</f>
        <v/>
      </c>
      <c r="I45" s="39" t="str">
        <f t="shared" si="4"/>
        <v/>
      </c>
      <c r="J45" s="41" t="str">
        <f t="shared" si="5"/>
        <v/>
      </c>
    </row>
    <row r="46" spans="1:10" x14ac:dyDescent="0.25">
      <c r="A46" s="32"/>
      <c r="B46" s="33"/>
      <c r="C46" s="34"/>
      <c r="D46" s="35"/>
      <c r="E46" s="36"/>
      <c r="F46" s="38" t="str">
        <f>IF(ISBLANK(A46),"",Coversheet!$D$31)</f>
        <v/>
      </c>
      <c r="G46" s="39" t="str">
        <f t="shared" si="3"/>
        <v/>
      </c>
      <c r="H46" s="40" t="str">
        <f>IF(ISBLANK(A46),"",Coversheet!$D$34)</f>
        <v/>
      </c>
      <c r="I46" s="39" t="str">
        <f t="shared" si="4"/>
        <v/>
      </c>
      <c r="J46" s="41" t="str">
        <f t="shared" si="5"/>
        <v/>
      </c>
    </row>
    <row r="47" spans="1:10" x14ac:dyDescent="0.25">
      <c r="A47" s="32"/>
      <c r="B47" s="33"/>
      <c r="C47" s="34"/>
      <c r="D47" s="35"/>
      <c r="E47" s="36"/>
      <c r="F47" s="38" t="str">
        <f>IF(ISBLANK(A47),"",Coversheet!$D$31)</f>
        <v/>
      </c>
      <c r="G47" s="39" t="str">
        <f t="shared" si="3"/>
        <v/>
      </c>
      <c r="H47" s="40" t="str">
        <f>IF(ISBLANK(A47),"",Coversheet!$D$34)</f>
        <v/>
      </c>
      <c r="I47" s="39" t="str">
        <f t="shared" si="4"/>
        <v/>
      </c>
      <c r="J47" s="41" t="str">
        <f t="shared" si="5"/>
        <v/>
      </c>
    </row>
    <row r="48" spans="1:10" x14ac:dyDescent="0.25">
      <c r="A48" s="32"/>
      <c r="B48" s="33"/>
      <c r="C48" s="34"/>
      <c r="D48" s="35"/>
      <c r="E48" s="36"/>
      <c r="F48" s="38" t="str">
        <f>IF(ISBLANK(A48),"",Coversheet!$D$31)</f>
        <v/>
      </c>
      <c r="G48" s="39" t="str">
        <f t="shared" si="3"/>
        <v/>
      </c>
      <c r="H48" s="40" t="str">
        <f>IF(ISBLANK(A48),"",Coversheet!$D$34)</f>
        <v/>
      </c>
      <c r="I48" s="39" t="str">
        <f t="shared" si="4"/>
        <v/>
      </c>
      <c r="J48" s="41" t="str">
        <f t="shared" si="5"/>
        <v/>
      </c>
    </row>
    <row r="49" spans="1:10" x14ac:dyDescent="0.25">
      <c r="A49" s="32"/>
      <c r="B49" s="33"/>
      <c r="C49" s="34"/>
      <c r="D49" s="35"/>
      <c r="E49" s="36"/>
      <c r="F49" s="38" t="str">
        <f>IF(ISBLANK(A49),"",Coversheet!$D$31)</f>
        <v/>
      </c>
      <c r="G49" s="39" t="str">
        <f t="shared" si="3"/>
        <v/>
      </c>
      <c r="H49" s="40" t="str">
        <f>IF(ISBLANK(A49),"",Coversheet!$D$34)</f>
        <v/>
      </c>
      <c r="I49" s="39" t="str">
        <f t="shared" si="4"/>
        <v/>
      </c>
      <c r="J49" s="41" t="str">
        <f t="shared" si="5"/>
        <v/>
      </c>
    </row>
    <row r="50" spans="1:10" x14ac:dyDescent="0.25">
      <c r="A50" s="32"/>
      <c r="B50" s="33"/>
      <c r="C50" s="34"/>
      <c r="D50" s="35"/>
      <c r="E50" s="36"/>
      <c r="F50" s="38" t="str">
        <f>IF(ISBLANK(A50),"",Coversheet!$D$31)</f>
        <v/>
      </c>
      <c r="G50" s="39" t="str">
        <f t="shared" si="3"/>
        <v/>
      </c>
      <c r="H50" s="40" t="str">
        <f>IF(ISBLANK(A50),"",Coversheet!$D$34)</f>
        <v/>
      </c>
      <c r="I50" s="39" t="str">
        <f t="shared" si="4"/>
        <v/>
      </c>
      <c r="J50" s="41" t="str">
        <f t="shared" si="5"/>
        <v/>
      </c>
    </row>
    <row r="51" spans="1:10" x14ac:dyDescent="0.25">
      <c r="A51" s="32"/>
      <c r="B51" s="33"/>
      <c r="C51" s="34"/>
      <c r="D51" s="35"/>
      <c r="E51" s="36"/>
      <c r="F51" s="38" t="str">
        <f>IF(ISBLANK(A51),"",Coversheet!$D$31)</f>
        <v/>
      </c>
      <c r="G51" s="39" t="str">
        <f t="shared" si="3"/>
        <v/>
      </c>
      <c r="H51" s="40" t="str">
        <f>IF(ISBLANK(A51),"",Coversheet!$D$34)</f>
        <v/>
      </c>
      <c r="I51" s="39" t="str">
        <f t="shared" si="4"/>
        <v/>
      </c>
      <c r="J51" s="41" t="str">
        <f t="shared" si="5"/>
        <v/>
      </c>
    </row>
    <row r="52" spans="1:10" x14ac:dyDescent="0.25">
      <c r="A52" s="32"/>
      <c r="B52" s="33"/>
      <c r="C52" s="34"/>
      <c r="D52" s="35"/>
      <c r="E52" s="36"/>
      <c r="F52" s="38" t="str">
        <f>IF(ISBLANK(A52),"",Coversheet!$D$31)</f>
        <v/>
      </c>
      <c r="G52" s="39" t="str">
        <f t="shared" si="3"/>
        <v/>
      </c>
      <c r="H52" s="40" t="str">
        <f>IF(ISBLANK(A52),"",Coversheet!$D$34)</f>
        <v/>
      </c>
      <c r="I52" s="39" t="str">
        <f t="shared" si="4"/>
        <v/>
      </c>
      <c r="J52" s="41" t="str">
        <f t="shared" si="5"/>
        <v/>
      </c>
    </row>
    <row r="53" spans="1:10" x14ac:dyDescent="0.25">
      <c r="A53" s="32"/>
      <c r="B53" s="33"/>
      <c r="C53" s="34"/>
      <c r="D53" s="35"/>
      <c r="E53" s="36"/>
      <c r="F53" s="38" t="str">
        <f>IF(ISBLANK(A53),"",Coversheet!$D$31)</f>
        <v/>
      </c>
      <c r="G53" s="39" t="str">
        <f t="shared" si="3"/>
        <v/>
      </c>
      <c r="H53" s="40" t="str">
        <f>IF(ISBLANK(A53),"",Coversheet!$D$34)</f>
        <v/>
      </c>
      <c r="I53" s="39" t="str">
        <f t="shared" si="4"/>
        <v/>
      </c>
      <c r="J53" s="41" t="str">
        <f t="shared" si="5"/>
        <v/>
      </c>
    </row>
    <row r="54" spans="1:10" x14ac:dyDescent="0.25">
      <c r="A54" s="32"/>
      <c r="B54" s="33"/>
      <c r="C54" s="34"/>
      <c r="D54" s="35"/>
      <c r="E54" s="36"/>
      <c r="F54" s="38" t="str">
        <f>IF(ISBLANK(A54),"",Coversheet!$D$31)</f>
        <v/>
      </c>
      <c r="G54" s="39" t="str">
        <f t="shared" si="3"/>
        <v/>
      </c>
      <c r="H54" s="40" t="str">
        <f>IF(ISBLANK(A54),"",Coversheet!$D$34)</f>
        <v/>
      </c>
      <c r="I54" s="39" t="str">
        <f t="shared" si="4"/>
        <v/>
      </c>
      <c r="J54" s="41" t="str">
        <f t="shared" si="5"/>
        <v/>
      </c>
    </row>
    <row r="55" spans="1:10" x14ac:dyDescent="0.25">
      <c r="A55" s="32"/>
      <c r="B55" s="33"/>
      <c r="C55" s="34"/>
      <c r="D55" s="35"/>
      <c r="E55" s="36"/>
      <c r="F55" s="38" t="str">
        <f>IF(ISBLANK(A55),"",Coversheet!$D$31)</f>
        <v/>
      </c>
      <c r="G55" s="39" t="str">
        <f t="shared" si="3"/>
        <v/>
      </c>
      <c r="H55" s="40" t="str">
        <f>IF(ISBLANK(A55),"",Coversheet!$D$34)</f>
        <v/>
      </c>
      <c r="I55" s="39" t="str">
        <f t="shared" si="4"/>
        <v/>
      </c>
      <c r="J55" s="41" t="str">
        <f t="shared" si="5"/>
        <v/>
      </c>
    </row>
    <row r="56" spans="1:10" x14ac:dyDescent="0.25">
      <c r="A56" s="37"/>
      <c r="B56" s="33"/>
      <c r="C56" s="34"/>
      <c r="D56" s="35"/>
      <c r="E56" s="36"/>
      <c r="F56" s="38" t="str">
        <f>IF(ISBLANK(A56),"",Coversheet!$D$31)</f>
        <v/>
      </c>
      <c r="G56" s="39" t="str">
        <f t="shared" si="3"/>
        <v/>
      </c>
      <c r="H56" s="40" t="str">
        <f>IF(ISBLANK(A56),"",Coversheet!$D$34)</f>
        <v/>
      </c>
      <c r="I56" s="39" t="str">
        <f t="shared" si="4"/>
        <v/>
      </c>
      <c r="J56" s="41" t="str">
        <f t="shared" si="5"/>
        <v/>
      </c>
    </row>
  </sheetData>
  <sheetProtection algorithmName="SHA-512" hashValue="FnF8lV2y8VV4noawPVR8L4Y8Rcr0yOpbBiBz/bAMAYXvi/k2P0dt6oaxIUH1EJGAGiq/KRbSUrPs+KVW7kNnQw==" saltValue="CTG8niT6+tRm0bD7EQljbA==" spinCount="100000" sheet="1" objects="1" scenarios="1" selectLockedCells="1"/>
  <pageMargins left="0.7" right="0.45" top="1.5" bottom="0.5" header="0.55000000000000004" footer="0.3"/>
  <pageSetup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7FEB-D129-46D9-AFA8-4ACD7A69C8FD}">
  <sheetPr>
    <pageSetUpPr fitToPage="1"/>
  </sheetPr>
  <dimension ref="A1:L65"/>
  <sheetViews>
    <sheetView workbookViewId="0">
      <pane ySplit="6" topLeftCell="A7" activePane="bottomLeft" state="frozen"/>
      <selection pane="bottomLeft" activeCell="C7" sqref="C7"/>
    </sheetView>
  </sheetViews>
  <sheetFormatPr defaultColWidth="9.140625" defaultRowHeight="15" x14ac:dyDescent="0.25"/>
  <cols>
    <col min="1" max="1" width="13.85546875" style="1" bestFit="1" customWidth="1"/>
    <col min="2" max="2" width="8.7109375" style="1" customWidth="1"/>
    <col min="3" max="3" width="7.85546875" style="1" customWidth="1"/>
    <col min="4" max="4" width="16.42578125" style="1" customWidth="1"/>
    <col min="5" max="5" width="17.7109375" style="1" customWidth="1"/>
    <col min="6" max="6" width="17.140625" style="1" customWidth="1"/>
    <col min="7" max="7" width="15.140625" style="1" customWidth="1"/>
    <col min="8" max="9" width="20.28515625" style="1" customWidth="1"/>
    <col min="10" max="10" width="18.85546875" style="1" customWidth="1"/>
    <col min="11" max="11" width="19.42578125" style="1" customWidth="1"/>
    <col min="12" max="12" width="12.85546875" style="1" customWidth="1"/>
    <col min="13" max="16384" width="9.140625" style="1"/>
  </cols>
  <sheetData>
    <row r="1" spans="1:12" customFormat="1" ht="12.75" x14ac:dyDescent="0.2"/>
    <row r="2" spans="1:12" customFormat="1" x14ac:dyDescent="0.2">
      <c r="C2" s="20" t="s">
        <v>40</v>
      </c>
      <c r="D2" s="20"/>
    </row>
    <row r="3" spans="1:12" customFormat="1" ht="12.75" x14ac:dyDescent="0.2">
      <c r="C3" s="21" t="s">
        <v>38</v>
      </c>
      <c r="D3" s="21"/>
    </row>
    <row r="4" spans="1:12" customFormat="1" ht="12.75" x14ac:dyDescent="0.2">
      <c r="C4" t="s">
        <v>39</v>
      </c>
    </row>
    <row r="5" spans="1:12" customFormat="1" ht="12.75" x14ac:dyDescent="0.2"/>
    <row r="6" spans="1:12" ht="45" x14ac:dyDescent="0.25">
      <c r="A6" s="24" t="s">
        <v>14</v>
      </c>
      <c r="B6" s="24" t="s">
        <v>8</v>
      </c>
      <c r="C6" s="24" t="s">
        <v>9</v>
      </c>
      <c r="D6" s="24" t="s">
        <v>10</v>
      </c>
      <c r="E6" s="24" t="s">
        <v>15</v>
      </c>
      <c r="F6" s="24" t="s">
        <v>11</v>
      </c>
      <c r="G6" s="24" t="s">
        <v>26</v>
      </c>
      <c r="H6" s="24" t="s">
        <v>16</v>
      </c>
      <c r="I6" s="24" t="s">
        <v>19</v>
      </c>
      <c r="J6" s="24" t="s">
        <v>20</v>
      </c>
      <c r="K6" s="24" t="s">
        <v>17</v>
      </c>
      <c r="L6" s="24" t="s">
        <v>25</v>
      </c>
    </row>
    <row r="7" spans="1:12" x14ac:dyDescent="0.25">
      <c r="A7" s="47" t="str">
        <f>IF(ISBLANK('Gas Mitigation Worksheet'!A7),"",'Gas Mitigation Worksheet'!A7)</f>
        <v/>
      </c>
      <c r="B7" s="48" t="str">
        <f>IF(ISBLANK('Gas Mitigation Worksheet'!A7),"",'Gas Mitigation Worksheet'!B7)</f>
        <v/>
      </c>
      <c r="C7" s="42"/>
      <c r="D7" s="43"/>
      <c r="E7" s="44"/>
      <c r="F7" s="44"/>
      <c r="G7" s="49" t="str">
        <f>IF(ISBLANK('Gas Mitigation Worksheet'!A7),"",E7-F7)</f>
        <v/>
      </c>
      <c r="H7" s="49" t="str">
        <f>IF(ISBLANK('Gas Mitigation Worksheet'!A7),"",IF(C7="T5",ROUND(G7*0.05,2),IF(C7="T6",ROUND(G7*0.06,2),0)))</f>
        <v/>
      </c>
      <c r="I7" s="50" t="str">
        <f>IF(ISBLANK('Gas Mitigation Worksheet'!A7),"",'Gas Mitigation Worksheet'!J7)</f>
        <v/>
      </c>
      <c r="J7" s="49" t="str">
        <f>IF(ISBLANK('Gas Mitigation Worksheet'!A7),"",IF(H7=0,0,IF(H7&gt;6000,IF('Gas Mitigation Worksheet'!J7&gt;6000,6000,'Gas Mitigation Worksheet'!J7),IF('Gas Mitigation Worksheet'!J7&gt;H7,H7,'Gas Mitigation Worksheet'!J7))))</f>
        <v/>
      </c>
      <c r="K7" s="49" t="str">
        <f>IF(ISBLANK('Gas Mitigation Worksheet'!A7),"",H7-J7)</f>
        <v/>
      </c>
      <c r="L7" s="51" t="str">
        <f>IF(ISBLANK('Gas Mitigation Worksheet'!A7),"",IF('Oil Mitigation Worksheet'!C7="T5","M5",IF(C7="T6","M6",C7)))</f>
        <v/>
      </c>
    </row>
    <row r="8" spans="1:12" x14ac:dyDescent="0.25">
      <c r="A8" s="47" t="str">
        <f>IF(ISBLANK('Gas Mitigation Worksheet'!A8),"",'Gas Mitigation Worksheet'!A8)</f>
        <v/>
      </c>
      <c r="B8" s="48" t="str">
        <f>IF(ISBLANK('Gas Mitigation Worksheet'!A8),"",'Gas Mitigation Worksheet'!B8)</f>
        <v/>
      </c>
      <c r="C8" s="45"/>
      <c r="D8" s="43"/>
      <c r="E8" s="44"/>
      <c r="F8" s="44"/>
      <c r="G8" s="49" t="str">
        <f>IF(ISBLANK('Gas Mitigation Worksheet'!A8),"",E8-F8)</f>
        <v/>
      </c>
      <c r="H8" s="49" t="str">
        <f>IF(ISBLANK('Gas Mitigation Worksheet'!A8),"",IF(C8="T5",ROUND(G8*0.05,2),IF(C8="T6",ROUND(G8*0.06,2),0)))</f>
        <v/>
      </c>
      <c r="I8" s="50" t="str">
        <f>IF(ISBLANK('Gas Mitigation Worksheet'!A8),"",'Gas Mitigation Worksheet'!J8)</f>
        <v/>
      </c>
      <c r="J8" s="49" t="str">
        <f>IF(ISBLANK('Gas Mitigation Worksheet'!A8),"",IF(H8=0,0,IF(H8&gt;6000,IF('Gas Mitigation Worksheet'!J8&gt;6000,6000,'Gas Mitigation Worksheet'!J8),IF('Gas Mitigation Worksheet'!J8&gt;H8,H8,'Gas Mitigation Worksheet'!J8))))</f>
        <v/>
      </c>
      <c r="K8" s="49" t="str">
        <f>IF(ISBLANK('Gas Mitigation Worksheet'!A8),"",H8-J8)</f>
        <v/>
      </c>
      <c r="L8" s="51" t="str">
        <f>IF(ISBLANK('Gas Mitigation Worksheet'!A8),"",IF('Oil Mitigation Worksheet'!C8="T5","M5",IF(C8="T6","M6",C8)))</f>
        <v/>
      </c>
    </row>
    <row r="9" spans="1:12" x14ac:dyDescent="0.25">
      <c r="A9" s="47" t="str">
        <f>IF(ISBLANK('Gas Mitigation Worksheet'!A9),"",'Gas Mitigation Worksheet'!A9)</f>
        <v/>
      </c>
      <c r="B9" s="48" t="str">
        <f>IF(ISBLANK('Gas Mitigation Worksheet'!A9),"",'Gas Mitigation Worksheet'!B9)</f>
        <v/>
      </c>
      <c r="C9" s="33"/>
      <c r="D9" s="43"/>
      <c r="E9" s="44"/>
      <c r="F9" s="44"/>
      <c r="G9" s="49" t="str">
        <f>IF(ISBLANK('Gas Mitigation Worksheet'!A9),"",E9-F9)</f>
        <v/>
      </c>
      <c r="H9" s="49" t="str">
        <f>IF(ISBLANK('Gas Mitigation Worksheet'!A9),"",IF(C9="T5",ROUND(G9*0.05,2),IF(C9="T6",ROUND(G9*0.06,2),0)))</f>
        <v/>
      </c>
      <c r="I9" s="50" t="str">
        <f>IF(ISBLANK('Gas Mitigation Worksheet'!A9),"",'Gas Mitigation Worksheet'!J9)</f>
        <v/>
      </c>
      <c r="J9" s="49" t="str">
        <f>IF(ISBLANK('Gas Mitigation Worksheet'!A9),"",IF(H9=0,0,IF(H9&gt;6000,IF('Gas Mitigation Worksheet'!J9&gt;6000,6000,'Gas Mitigation Worksheet'!J9),IF('Gas Mitigation Worksheet'!J9&gt;H9,H9,'Gas Mitigation Worksheet'!J9))))</f>
        <v/>
      </c>
      <c r="K9" s="49" t="str">
        <f>IF(ISBLANK('Gas Mitigation Worksheet'!A9),"",H9-J9)</f>
        <v/>
      </c>
      <c r="L9" s="51" t="str">
        <f>IF(ISBLANK('Gas Mitigation Worksheet'!A9),"",IF('Oil Mitigation Worksheet'!C9="T5","M5",IF(C9="T6","M6",C9)))</f>
        <v/>
      </c>
    </row>
    <row r="10" spans="1:12" x14ac:dyDescent="0.25">
      <c r="A10" s="47" t="str">
        <f>IF(ISBLANK('Gas Mitigation Worksheet'!A10),"",'Gas Mitigation Worksheet'!A10)</f>
        <v/>
      </c>
      <c r="B10" s="48" t="str">
        <f>IF(ISBLANK('Gas Mitigation Worksheet'!A10),"",'Gas Mitigation Worksheet'!B10)</f>
        <v/>
      </c>
      <c r="C10" s="46"/>
      <c r="D10" s="43"/>
      <c r="E10" s="44"/>
      <c r="F10" s="44"/>
      <c r="G10" s="49" t="str">
        <f>IF(ISBLANK('Gas Mitigation Worksheet'!A10),"",E10-F10)</f>
        <v/>
      </c>
      <c r="H10" s="49" t="str">
        <f>IF(ISBLANK('Gas Mitigation Worksheet'!A10),"",IF(C10="T5",ROUND(G10*0.05,2),IF(C10="T6",ROUND(G10*0.06,2),0)))</f>
        <v/>
      </c>
      <c r="I10" s="50" t="str">
        <f>IF(ISBLANK('Gas Mitigation Worksheet'!A10),"",'Gas Mitigation Worksheet'!J10)</f>
        <v/>
      </c>
      <c r="J10" s="49" t="str">
        <f>IF(ISBLANK('Gas Mitigation Worksheet'!A10),"",IF(H10=0,0,IF(H10&gt;6000,IF('Gas Mitigation Worksheet'!J10&gt;6000,6000,'Gas Mitigation Worksheet'!J10),IF('Gas Mitigation Worksheet'!J10&gt;H10,H10,'Gas Mitigation Worksheet'!J10))))</f>
        <v/>
      </c>
      <c r="K10" s="49" t="str">
        <f>IF(ISBLANK('Gas Mitigation Worksheet'!A10),"",H10-J10)</f>
        <v/>
      </c>
      <c r="L10" s="51" t="str">
        <f>IF(ISBLANK('Gas Mitigation Worksheet'!A10),"",IF('Oil Mitigation Worksheet'!C10="T5","M5",IF(C10="T6","M6",C10)))</f>
        <v/>
      </c>
    </row>
    <row r="11" spans="1:12" x14ac:dyDescent="0.25">
      <c r="A11" s="47" t="str">
        <f>IF(ISBLANK('Gas Mitigation Worksheet'!A11),"",'Gas Mitigation Worksheet'!A11)</f>
        <v/>
      </c>
      <c r="B11" s="48" t="str">
        <f>IF(ISBLANK('Gas Mitigation Worksheet'!A11),"",'Gas Mitigation Worksheet'!B11)</f>
        <v/>
      </c>
      <c r="C11" s="33"/>
      <c r="D11" s="43"/>
      <c r="E11" s="44"/>
      <c r="F11" s="44"/>
      <c r="G11" s="49" t="str">
        <f>IF(ISBLANK('Gas Mitigation Worksheet'!A11),"",E11-F11)</f>
        <v/>
      </c>
      <c r="H11" s="49" t="str">
        <f>IF(ISBLANK('Gas Mitigation Worksheet'!A11),"",IF(C11="T5",ROUND(G11*0.05,2),IF(C11="T6",ROUND(G11*0.06,2),0)))</f>
        <v/>
      </c>
      <c r="I11" s="50" t="str">
        <f>IF(ISBLANK('Gas Mitigation Worksheet'!A11),"",'Gas Mitigation Worksheet'!J11)</f>
        <v/>
      </c>
      <c r="J11" s="49" t="str">
        <f>IF(ISBLANK('Gas Mitigation Worksheet'!A11),"",IF(H11=0,0,IF(H11&gt;6000,IF('Gas Mitigation Worksheet'!J11&gt;6000,6000,'Gas Mitigation Worksheet'!J11),IF('Gas Mitigation Worksheet'!J11&gt;H11,H11,'Gas Mitigation Worksheet'!J11))))</f>
        <v/>
      </c>
      <c r="K11" s="49" t="str">
        <f>IF(ISBLANK('Gas Mitigation Worksheet'!A11),"",H11-J11)</f>
        <v/>
      </c>
      <c r="L11" s="51" t="str">
        <f>IF(ISBLANK('Gas Mitigation Worksheet'!A11),"",IF('Oil Mitigation Worksheet'!C11="T5","M5",IF(C11="T6","M6",C11)))</f>
        <v/>
      </c>
    </row>
    <row r="12" spans="1:12" x14ac:dyDescent="0.25">
      <c r="A12" s="47" t="str">
        <f>IF(ISBLANK('Gas Mitigation Worksheet'!A12),"",'Gas Mitigation Worksheet'!A12)</f>
        <v/>
      </c>
      <c r="B12" s="48" t="str">
        <f>IF(ISBLANK('Gas Mitigation Worksheet'!A12),"",'Gas Mitigation Worksheet'!B12)</f>
        <v/>
      </c>
      <c r="C12" s="33"/>
      <c r="D12" s="43"/>
      <c r="E12" s="44"/>
      <c r="F12" s="44"/>
      <c r="G12" s="49" t="str">
        <f>IF(ISBLANK('Gas Mitigation Worksheet'!A12),"",E12-F12)</f>
        <v/>
      </c>
      <c r="H12" s="49" t="str">
        <f>IF(ISBLANK('Gas Mitigation Worksheet'!A12),"",IF(C12="T5",ROUND(G12*0.05,2),IF(C12="T6",ROUND(G12*0.06,2),0)))</f>
        <v/>
      </c>
      <c r="I12" s="50" t="str">
        <f>IF(ISBLANK('Gas Mitigation Worksheet'!A12),"",'Gas Mitigation Worksheet'!J12)</f>
        <v/>
      </c>
      <c r="J12" s="49" t="str">
        <f>IF(ISBLANK('Gas Mitigation Worksheet'!A12),"",IF(H12=0,0,IF(H12&gt;6000,IF('Gas Mitigation Worksheet'!J12&gt;6000,6000,'Gas Mitigation Worksheet'!J12),IF('Gas Mitigation Worksheet'!J12&gt;H12,H12,'Gas Mitigation Worksheet'!J12))))</f>
        <v/>
      </c>
      <c r="K12" s="49" t="str">
        <f>IF(ISBLANK('Gas Mitigation Worksheet'!A12),"",H12-J12)</f>
        <v/>
      </c>
      <c r="L12" s="51" t="str">
        <f>IF(ISBLANK('Gas Mitigation Worksheet'!A12),"",IF('Oil Mitigation Worksheet'!C12="T5","M5",IF(C12="T6","M6",C12)))</f>
        <v/>
      </c>
    </row>
    <row r="13" spans="1:12" x14ac:dyDescent="0.25">
      <c r="A13" s="47" t="str">
        <f>IF(ISBLANK('Gas Mitigation Worksheet'!A13),"",'Gas Mitigation Worksheet'!A13)</f>
        <v/>
      </c>
      <c r="B13" s="48" t="str">
        <f>IF(ISBLANK('Gas Mitigation Worksheet'!A13),"",'Gas Mitigation Worksheet'!B13)</f>
        <v/>
      </c>
      <c r="C13" s="33"/>
      <c r="D13" s="43"/>
      <c r="E13" s="44"/>
      <c r="F13" s="44"/>
      <c r="G13" s="49" t="str">
        <f>IF(ISBLANK('Gas Mitigation Worksheet'!A13),"",E13-F13)</f>
        <v/>
      </c>
      <c r="H13" s="49" t="str">
        <f>IF(ISBLANK('Gas Mitigation Worksheet'!A13),"",IF(C13="T5",ROUND(G13*0.05,2),IF(C13="T6",ROUND(G13*0.06,2),0)))</f>
        <v/>
      </c>
      <c r="I13" s="50" t="str">
        <f>IF(ISBLANK('Gas Mitigation Worksheet'!A13),"",'Gas Mitigation Worksheet'!J13)</f>
        <v/>
      </c>
      <c r="J13" s="49" t="str">
        <f>IF(ISBLANK('Gas Mitigation Worksheet'!A13),"",IF(H13=0,0,IF(H13&gt;6000,IF('Gas Mitigation Worksheet'!J13&gt;6000,6000,'Gas Mitigation Worksheet'!J13),IF('Gas Mitigation Worksheet'!J13&gt;H13,H13,'Gas Mitigation Worksheet'!J13))))</f>
        <v/>
      </c>
      <c r="K13" s="49" t="str">
        <f>IF(ISBLANK('Gas Mitigation Worksheet'!A13),"",H13-J13)</f>
        <v/>
      </c>
      <c r="L13" s="51" t="str">
        <f>IF(ISBLANK('Gas Mitigation Worksheet'!A13),"",IF('Oil Mitigation Worksheet'!C13="T5","M5",IF(C13="T6","M6",C13)))</f>
        <v/>
      </c>
    </row>
    <row r="14" spans="1:12" x14ac:dyDescent="0.25">
      <c r="A14" s="47" t="str">
        <f>IF(ISBLANK('Gas Mitigation Worksheet'!A14),"",'Gas Mitigation Worksheet'!A14)</f>
        <v/>
      </c>
      <c r="B14" s="48" t="str">
        <f>IF(ISBLANK('Gas Mitigation Worksheet'!A14),"",'Gas Mitigation Worksheet'!B14)</f>
        <v/>
      </c>
      <c r="C14" s="33"/>
      <c r="D14" s="43"/>
      <c r="E14" s="44"/>
      <c r="F14" s="44"/>
      <c r="G14" s="49" t="str">
        <f>IF(ISBLANK('Gas Mitigation Worksheet'!A14),"",E14-F14)</f>
        <v/>
      </c>
      <c r="H14" s="49" t="str">
        <f>IF(ISBLANK('Gas Mitigation Worksheet'!A14),"",IF(C14="T5",ROUND(G14*0.05,2),IF(C14="T6",ROUND(G14*0.06,2),0)))</f>
        <v/>
      </c>
      <c r="I14" s="50" t="str">
        <f>IF(ISBLANK('Gas Mitigation Worksheet'!A14),"",'Gas Mitigation Worksheet'!J14)</f>
        <v/>
      </c>
      <c r="J14" s="49" t="str">
        <f>IF(ISBLANK('Gas Mitigation Worksheet'!A14),"",IF(H14=0,0,IF(H14&gt;6000,IF('Gas Mitigation Worksheet'!J14&gt;6000,6000,'Gas Mitigation Worksheet'!J14),IF('Gas Mitigation Worksheet'!J14&gt;H14,H14,'Gas Mitigation Worksheet'!J14))))</f>
        <v/>
      </c>
      <c r="K14" s="49" t="str">
        <f>IF(ISBLANK('Gas Mitigation Worksheet'!A14),"",H14-J14)</f>
        <v/>
      </c>
      <c r="L14" s="51" t="str">
        <f>IF(ISBLANK('Gas Mitigation Worksheet'!A14),"",IF('Oil Mitigation Worksheet'!C14="T5","M5",IF(C14="T6","M6",C14)))</f>
        <v/>
      </c>
    </row>
    <row r="15" spans="1:12" x14ac:dyDescent="0.25">
      <c r="A15" s="47" t="str">
        <f>IF(ISBLANK('Gas Mitigation Worksheet'!A15),"",'Gas Mitigation Worksheet'!A15)</f>
        <v/>
      </c>
      <c r="B15" s="48" t="str">
        <f>IF(ISBLANK('Gas Mitigation Worksheet'!A15),"",'Gas Mitigation Worksheet'!B15)</f>
        <v/>
      </c>
      <c r="C15" s="33"/>
      <c r="D15" s="43"/>
      <c r="E15" s="44"/>
      <c r="F15" s="44"/>
      <c r="G15" s="49" t="str">
        <f>IF(ISBLANK('Gas Mitigation Worksheet'!A15),"",E15-F15)</f>
        <v/>
      </c>
      <c r="H15" s="49" t="str">
        <f>IF(ISBLANK('Gas Mitigation Worksheet'!A15),"",IF(C15="T5",ROUND(G15*0.05,2),IF(C15="T6",ROUND(G15*0.06,2),0)))</f>
        <v/>
      </c>
      <c r="I15" s="50" t="str">
        <f>IF(ISBLANK('Gas Mitigation Worksheet'!A15),"",'Gas Mitigation Worksheet'!J15)</f>
        <v/>
      </c>
      <c r="J15" s="49" t="str">
        <f>IF(ISBLANK('Gas Mitigation Worksheet'!A15),"",IF(H15=0,0,IF(H15&gt;6000,IF('Gas Mitigation Worksheet'!J15&gt;6000,6000,'Gas Mitigation Worksheet'!J15),IF('Gas Mitigation Worksheet'!J15&gt;H15,H15,'Gas Mitigation Worksheet'!J15))))</f>
        <v/>
      </c>
      <c r="K15" s="49" t="str">
        <f>IF(ISBLANK('Gas Mitigation Worksheet'!A15),"",H15-J15)</f>
        <v/>
      </c>
      <c r="L15" s="51" t="str">
        <f>IF(ISBLANK('Gas Mitigation Worksheet'!A15),"",IF('Oil Mitigation Worksheet'!C15="T5","M5",IF(C15="T6","M6",C15)))</f>
        <v/>
      </c>
    </row>
    <row r="16" spans="1:12" x14ac:dyDescent="0.25">
      <c r="A16" s="47" t="str">
        <f>IF(ISBLANK('Gas Mitigation Worksheet'!A16),"",'Gas Mitigation Worksheet'!A16)</f>
        <v/>
      </c>
      <c r="B16" s="48" t="str">
        <f>IF(ISBLANK('Gas Mitigation Worksheet'!A16),"",'Gas Mitigation Worksheet'!B16)</f>
        <v/>
      </c>
      <c r="C16" s="33"/>
      <c r="D16" s="43"/>
      <c r="E16" s="44"/>
      <c r="F16" s="44"/>
      <c r="G16" s="49" t="str">
        <f>IF(ISBLANK('Gas Mitigation Worksheet'!A16),"",E16-F16)</f>
        <v/>
      </c>
      <c r="H16" s="49" t="str">
        <f>IF(ISBLANK('Gas Mitigation Worksheet'!A16),"",IF(C16="T5",ROUND(G16*0.05,2),IF(C16="T6",ROUND(G16*0.06,2),0)))</f>
        <v/>
      </c>
      <c r="I16" s="50" t="str">
        <f>IF(ISBLANK('Gas Mitigation Worksheet'!A16),"",'Gas Mitigation Worksheet'!J16)</f>
        <v/>
      </c>
      <c r="J16" s="49" t="str">
        <f>IF(ISBLANK('Gas Mitigation Worksheet'!A16),"",IF(H16=0,0,IF(H16&gt;6000,IF('Gas Mitigation Worksheet'!J16&gt;6000,6000,'Gas Mitigation Worksheet'!J16),IF('Gas Mitigation Worksheet'!J16&gt;H16,H16,'Gas Mitigation Worksheet'!J16))))</f>
        <v/>
      </c>
      <c r="K16" s="49" t="str">
        <f>IF(ISBLANK('Gas Mitigation Worksheet'!A16),"",H16-J16)</f>
        <v/>
      </c>
      <c r="L16" s="51" t="str">
        <f>IF(ISBLANK('Gas Mitigation Worksheet'!A16),"",IF('Oil Mitigation Worksheet'!C16="T5","M5",IF(C16="T6","M6",C16)))</f>
        <v/>
      </c>
    </row>
    <row r="17" spans="1:12" x14ac:dyDescent="0.25">
      <c r="A17" s="47" t="str">
        <f>IF(ISBLANK('Gas Mitigation Worksheet'!A17),"",'Gas Mitigation Worksheet'!A17)</f>
        <v/>
      </c>
      <c r="B17" s="48" t="str">
        <f>IF(ISBLANK('Gas Mitigation Worksheet'!A17),"",'Gas Mitigation Worksheet'!B17)</f>
        <v/>
      </c>
      <c r="C17" s="33"/>
      <c r="D17" s="43"/>
      <c r="E17" s="44"/>
      <c r="F17" s="44"/>
      <c r="G17" s="49" t="str">
        <f>IF(ISBLANK('Gas Mitigation Worksheet'!A17),"",E17-F17)</f>
        <v/>
      </c>
      <c r="H17" s="49" t="str">
        <f>IF(ISBLANK('Gas Mitigation Worksheet'!A17),"",IF(C17="T5",ROUND(G17*0.05,2),IF(C17="T6",ROUND(G17*0.06,2),0)))</f>
        <v/>
      </c>
      <c r="I17" s="50" t="str">
        <f>IF(ISBLANK('Gas Mitigation Worksheet'!A17),"",'Gas Mitigation Worksheet'!J17)</f>
        <v/>
      </c>
      <c r="J17" s="49" t="str">
        <f>IF(ISBLANK('Gas Mitigation Worksheet'!A17),"",IF(H17=0,0,IF(H17&gt;6000,IF('Gas Mitigation Worksheet'!J17&gt;6000,6000,'Gas Mitigation Worksheet'!J17),IF('Gas Mitigation Worksheet'!J17&gt;H17,H17,'Gas Mitigation Worksheet'!J17))))</f>
        <v/>
      </c>
      <c r="K17" s="49" t="str">
        <f>IF(ISBLANK('Gas Mitigation Worksheet'!A17),"",H17-J17)</f>
        <v/>
      </c>
      <c r="L17" s="51" t="str">
        <f>IF(ISBLANK('Gas Mitigation Worksheet'!A17),"",IF('Oil Mitigation Worksheet'!C17="T5","M5",IF(C17="T6","M6",C17)))</f>
        <v/>
      </c>
    </row>
    <row r="18" spans="1:12" x14ac:dyDescent="0.25">
      <c r="A18" s="47" t="str">
        <f>IF(ISBLANK('Gas Mitigation Worksheet'!A18),"",'Gas Mitigation Worksheet'!A18)</f>
        <v/>
      </c>
      <c r="B18" s="48" t="str">
        <f>IF(ISBLANK('Gas Mitigation Worksheet'!A18),"",'Gas Mitigation Worksheet'!B18)</f>
        <v/>
      </c>
      <c r="C18" s="33"/>
      <c r="D18" s="43"/>
      <c r="E18" s="44"/>
      <c r="F18" s="44"/>
      <c r="G18" s="49" t="str">
        <f>IF(ISBLANK('Gas Mitigation Worksheet'!A18),"",E18-F18)</f>
        <v/>
      </c>
      <c r="H18" s="49" t="str">
        <f>IF(ISBLANK('Gas Mitigation Worksheet'!A18),"",IF(C18="T5",ROUND(G18*0.05,2),IF(C18="T6",ROUND(G18*0.06,2),0)))</f>
        <v/>
      </c>
      <c r="I18" s="50" t="str">
        <f>IF(ISBLANK('Gas Mitigation Worksheet'!A18),"",'Gas Mitigation Worksheet'!J18)</f>
        <v/>
      </c>
      <c r="J18" s="49" t="str">
        <f>IF(ISBLANK('Gas Mitigation Worksheet'!A18),"",IF(H18=0,0,IF(H18&gt;6000,IF('Gas Mitigation Worksheet'!J18&gt;6000,6000,'Gas Mitigation Worksheet'!J18),IF('Gas Mitigation Worksheet'!J18&gt;H18,H18,'Gas Mitigation Worksheet'!J18))))</f>
        <v/>
      </c>
      <c r="K18" s="49" t="str">
        <f>IF(ISBLANK('Gas Mitigation Worksheet'!A18),"",H18-J18)</f>
        <v/>
      </c>
      <c r="L18" s="51" t="str">
        <f>IF(ISBLANK('Gas Mitigation Worksheet'!A18),"",IF('Oil Mitigation Worksheet'!C18="T5","M5",IF(C18="T6","M6",C18)))</f>
        <v/>
      </c>
    </row>
    <row r="19" spans="1:12" x14ac:dyDescent="0.25">
      <c r="A19" s="47" t="str">
        <f>IF(ISBLANK('Gas Mitigation Worksheet'!A19),"",'Gas Mitigation Worksheet'!A19)</f>
        <v/>
      </c>
      <c r="B19" s="48" t="str">
        <f>IF(ISBLANK('Gas Mitigation Worksheet'!A19),"",'Gas Mitigation Worksheet'!B19)</f>
        <v/>
      </c>
      <c r="C19" s="33"/>
      <c r="D19" s="43"/>
      <c r="E19" s="44"/>
      <c r="F19" s="44"/>
      <c r="G19" s="49" t="str">
        <f>IF(ISBLANK('Gas Mitigation Worksheet'!A19),"",E19-F19)</f>
        <v/>
      </c>
      <c r="H19" s="49" t="str">
        <f>IF(ISBLANK('Gas Mitigation Worksheet'!A19),"",IF(C19="T5",ROUND(G19*0.05,2),IF(C19="T6",ROUND(G19*0.06,2),0)))</f>
        <v/>
      </c>
      <c r="I19" s="50" t="str">
        <f>IF(ISBLANK('Gas Mitigation Worksheet'!A19),"",'Gas Mitigation Worksheet'!J19)</f>
        <v/>
      </c>
      <c r="J19" s="49" t="str">
        <f>IF(ISBLANK('Gas Mitigation Worksheet'!A19),"",IF(H19=0,0,IF(H19&gt;6000,IF('Gas Mitigation Worksheet'!J19&gt;6000,6000,'Gas Mitigation Worksheet'!J19),IF('Gas Mitigation Worksheet'!J19&gt;H19,H19,'Gas Mitigation Worksheet'!J19))))</f>
        <v/>
      </c>
      <c r="K19" s="49" t="str">
        <f>IF(ISBLANK('Gas Mitigation Worksheet'!A19),"",H19-J19)</f>
        <v/>
      </c>
      <c r="L19" s="51" t="str">
        <f>IF(ISBLANK('Gas Mitigation Worksheet'!A19),"",IF('Oil Mitigation Worksheet'!C19="T5","M5",IF(C19="T6","M6",C19)))</f>
        <v/>
      </c>
    </row>
    <row r="20" spans="1:12" x14ac:dyDescent="0.25">
      <c r="A20" s="47" t="str">
        <f>IF(ISBLANK('Gas Mitigation Worksheet'!A20),"",'Gas Mitigation Worksheet'!A20)</f>
        <v/>
      </c>
      <c r="B20" s="48" t="str">
        <f>IF(ISBLANK('Gas Mitigation Worksheet'!A20),"",'Gas Mitigation Worksheet'!B20)</f>
        <v/>
      </c>
      <c r="C20" s="33"/>
      <c r="D20" s="43"/>
      <c r="E20" s="44"/>
      <c r="F20" s="44"/>
      <c r="G20" s="49" t="str">
        <f>IF(ISBLANK('Gas Mitigation Worksheet'!A20),"",E20-F20)</f>
        <v/>
      </c>
      <c r="H20" s="49" t="str">
        <f>IF(ISBLANK('Gas Mitigation Worksheet'!A20),"",IF(C20="T5",ROUND(G20*0.05,2),IF(C20="T6",ROUND(G20*0.06,2),0)))</f>
        <v/>
      </c>
      <c r="I20" s="50" t="str">
        <f>IF(ISBLANK('Gas Mitigation Worksheet'!A20),"",'Gas Mitigation Worksheet'!J20)</f>
        <v/>
      </c>
      <c r="J20" s="49" t="str">
        <f>IF(ISBLANK('Gas Mitigation Worksheet'!A20),"",IF(H20=0,0,IF(H20&gt;6000,IF('Gas Mitigation Worksheet'!J20&gt;6000,6000,'Gas Mitigation Worksheet'!J20),IF('Gas Mitigation Worksheet'!J20&gt;H20,H20,'Gas Mitigation Worksheet'!J20))))</f>
        <v/>
      </c>
      <c r="K20" s="49" t="str">
        <f>IF(ISBLANK('Gas Mitigation Worksheet'!A20),"",H20-J20)</f>
        <v/>
      </c>
      <c r="L20" s="51" t="str">
        <f>IF(ISBLANK('Gas Mitigation Worksheet'!A20),"",IF('Oil Mitigation Worksheet'!C20="T5","M5",IF(C20="T6","M6",C20)))</f>
        <v/>
      </c>
    </row>
    <row r="21" spans="1:12" x14ac:dyDescent="0.25">
      <c r="A21" s="47" t="str">
        <f>IF(ISBLANK('Gas Mitigation Worksheet'!A21),"",'Gas Mitigation Worksheet'!A21)</f>
        <v/>
      </c>
      <c r="B21" s="48" t="str">
        <f>IF(ISBLANK('Gas Mitigation Worksheet'!A21),"",'Gas Mitigation Worksheet'!B21)</f>
        <v/>
      </c>
      <c r="C21" s="33"/>
      <c r="D21" s="43"/>
      <c r="E21" s="44"/>
      <c r="F21" s="44"/>
      <c r="G21" s="49" t="str">
        <f>IF(ISBLANK('Gas Mitigation Worksheet'!A21),"",E21-F21)</f>
        <v/>
      </c>
      <c r="H21" s="49" t="str">
        <f>IF(ISBLANK('Gas Mitigation Worksheet'!A21),"",IF(C21="T5",ROUND(G21*0.05,2),IF(C21="T6",ROUND(G21*0.06,2),0)))</f>
        <v/>
      </c>
      <c r="I21" s="50" t="str">
        <f>IF(ISBLANK('Gas Mitigation Worksheet'!A21),"",'Gas Mitigation Worksheet'!J21)</f>
        <v/>
      </c>
      <c r="J21" s="49" t="str">
        <f>IF(ISBLANK('Gas Mitigation Worksheet'!A21),"",IF(H21=0,0,IF(H21&gt;6000,IF('Gas Mitigation Worksheet'!J21&gt;6000,6000,'Gas Mitigation Worksheet'!J21),IF('Gas Mitigation Worksheet'!J21&gt;H21,H21,'Gas Mitigation Worksheet'!J21))))</f>
        <v/>
      </c>
      <c r="K21" s="49" t="str">
        <f>IF(ISBLANK('Gas Mitigation Worksheet'!A21),"",H21-J21)</f>
        <v/>
      </c>
      <c r="L21" s="51" t="str">
        <f>IF(ISBLANK('Gas Mitigation Worksheet'!A21),"",IF('Oil Mitigation Worksheet'!C21="T5","M5",IF(C21="T6","M6",C21)))</f>
        <v/>
      </c>
    </row>
    <row r="22" spans="1:12" x14ac:dyDescent="0.25">
      <c r="A22" s="47" t="str">
        <f>IF(ISBLANK('Gas Mitigation Worksheet'!A22),"",'Gas Mitigation Worksheet'!A22)</f>
        <v/>
      </c>
      <c r="B22" s="48" t="str">
        <f>IF(ISBLANK('Gas Mitigation Worksheet'!A22),"",'Gas Mitigation Worksheet'!B22)</f>
        <v/>
      </c>
      <c r="C22" s="33"/>
      <c r="D22" s="43"/>
      <c r="E22" s="44"/>
      <c r="F22" s="44"/>
      <c r="G22" s="49" t="str">
        <f>IF(ISBLANK('Gas Mitigation Worksheet'!A22),"",E22-F22)</f>
        <v/>
      </c>
      <c r="H22" s="49" t="str">
        <f>IF(ISBLANK('Gas Mitigation Worksheet'!A22),"",IF(C22="T5",ROUND(G22*0.05,2),IF(C22="T6",ROUND(G22*0.06,2),0)))</f>
        <v/>
      </c>
      <c r="I22" s="50" t="str">
        <f>IF(ISBLANK('Gas Mitigation Worksheet'!A22),"",'Gas Mitigation Worksheet'!J22)</f>
        <v/>
      </c>
      <c r="J22" s="49" t="str">
        <f>IF(ISBLANK('Gas Mitigation Worksheet'!A22),"",IF(H22=0,0,IF(H22&gt;6000,IF('Gas Mitigation Worksheet'!J22&gt;6000,6000,'Gas Mitigation Worksheet'!J22),IF('Gas Mitigation Worksheet'!J22&gt;H22,H22,'Gas Mitigation Worksheet'!J22))))</f>
        <v/>
      </c>
      <c r="K22" s="49" t="str">
        <f>IF(ISBLANK('Gas Mitigation Worksheet'!A22),"",H22-J22)</f>
        <v/>
      </c>
      <c r="L22" s="51" t="str">
        <f>IF(ISBLANK('Gas Mitigation Worksheet'!A22),"",IF('Oil Mitigation Worksheet'!C22="T5","M5",IF(C22="T6","M6",C22)))</f>
        <v/>
      </c>
    </row>
    <row r="23" spans="1:12" x14ac:dyDescent="0.25">
      <c r="A23" s="47" t="str">
        <f>IF(ISBLANK('Gas Mitigation Worksheet'!A23),"",'Gas Mitigation Worksheet'!A23)</f>
        <v/>
      </c>
      <c r="B23" s="48" t="str">
        <f>IF(ISBLANK('Gas Mitigation Worksheet'!A23),"",'Gas Mitigation Worksheet'!B23)</f>
        <v/>
      </c>
      <c r="C23" s="33"/>
      <c r="D23" s="43"/>
      <c r="E23" s="44"/>
      <c r="F23" s="44"/>
      <c r="G23" s="49" t="str">
        <f>IF(ISBLANK('Gas Mitigation Worksheet'!A23),"",E23-F23)</f>
        <v/>
      </c>
      <c r="H23" s="49" t="str">
        <f>IF(ISBLANK('Gas Mitigation Worksheet'!A23),"",IF(C23="T5",ROUND(G23*0.05,2),IF(C23="T6",ROUND(G23*0.06,2),0)))</f>
        <v/>
      </c>
      <c r="I23" s="50" t="str">
        <f>IF(ISBLANK('Gas Mitigation Worksheet'!A23),"",'Gas Mitigation Worksheet'!J23)</f>
        <v/>
      </c>
      <c r="J23" s="49" t="str">
        <f>IF(ISBLANK('Gas Mitigation Worksheet'!A23),"",IF(H23=0,0,IF(H23&gt;6000,IF('Gas Mitigation Worksheet'!J23&gt;6000,6000,'Gas Mitigation Worksheet'!J23),IF('Gas Mitigation Worksheet'!J23&gt;H23,H23,'Gas Mitigation Worksheet'!J23))))</f>
        <v/>
      </c>
      <c r="K23" s="49" t="str">
        <f>IF(ISBLANK('Gas Mitigation Worksheet'!A23),"",H23-J23)</f>
        <v/>
      </c>
      <c r="L23" s="51" t="str">
        <f>IF(ISBLANK('Gas Mitigation Worksheet'!A23),"",IF('Oil Mitigation Worksheet'!C23="T5","M5",IF(C23="T6","M6",C23)))</f>
        <v/>
      </c>
    </row>
    <row r="24" spans="1:12" x14ac:dyDescent="0.25">
      <c r="A24" s="47" t="str">
        <f>IF(ISBLANK('Gas Mitigation Worksheet'!A24),"",'Gas Mitigation Worksheet'!A24)</f>
        <v/>
      </c>
      <c r="B24" s="48" t="str">
        <f>IF(ISBLANK('Gas Mitigation Worksheet'!A24),"",'Gas Mitigation Worksheet'!B24)</f>
        <v/>
      </c>
      <c r="C24" s="33"/>
      <c r="D24" s="43"/>
      <c r="E24" s="44"/>
      <c r="F24" s="44"/>
      <c r="G24" s="49" t="str">
        <f>IF(ISBLANK('Gas Mitigation Worksheet'!A24),"",E24-F24)</f>
        <v/>
      </c>
      <c r="H24" s="49" t="str">
        <f>IF(ISBLANK('Gas Mitigation Worksheet'!A24),"",IF(C24="T5",ROUND(G24*0.05,2),IF(C24="T6",ROUND(G24*0.06,2),0)))</f>
        <v/>
      </c>
      <c r="I24" s="50" t="str">
        <f>IF(ISBLANK('Gas Mitigation Worksheet'!A24),"",'Gas Mitigation Worksheet'!J24)</f>
        <v/>
      </c>
      <c r="J24" s="49" t="str">
        <f>IF(ISBLANK('Gas Mitigation Worksheet'!A24),"",IF(H24=0,0,IF(H24&gt;6000,IF('Gas Mitigation Worksheet'!J24&gt;6000,6000,'Gas Mitigation Worksheet'!J24),IF('Gas Mitigation Worksheet'!J24&gt;H24,H24,'Gas Mitigation Worksheet'!J24))))</f>
        <v/>
      </c>
      <c r="K24" s="49" t="str">
        <f>IF(ISBLANK('Gas Mitigation Worksheet'!A24),"",H24-J24)</f>
        <v/>
      </c>
      <c r="L24" s="51" t="str">
        <f>IF(ISBLANK('Gas Mitigation Worksheet'!A24),"",IF('Oil Mitigation Worksheet'!C24="T5","M5",IF(C24="T6","M6",C24)))</f>
        <v/>
      </c>
    </row>
    <row r="25" spans="1:12" x14ac:dyDescent="0.25">
      <c r="A25" s="47" t="str">
        <f>IF(ISBLANK('Gas Mitigation Worksheet'!A25),"",'Gas Mitigation Worksheet'!A25)</f>
        <v/>
      </c>
      <c r="B25" s="48" t="str">
        <f>IF(ISBLANK('Gas Mitigation Worksheet'!A25),"",'Gas Mitigation Worksheet'!B25)</f>
        <v/>
      </c>
      <c r="C25" s="33"/>
      <c r="D25" s="43"/>
      <c r="E25" s="44"/>
      <c r="F25" s="44"/>
      <c r="G25" s="49" t="str">
        <f>IF(ISBLANK('Gas Mitigation Worksheet'!A25),"",E25-F25)</f>
        <v/>
      </c>
      <c r="H25" s="49" t="str">
        <f>IF(ISBLANK('Gas Mitigation Worksheet'!A25),"",IF(C25="T5",ROUND(G25*0.05,2),IF(C25="T6",ROUND(G25*0.06,2),0)))</f>
        <v/>
      </c>
      <c r="I25" s="50" t="str">
        <f>IF(ISBLANK('Gas Mitigation Worksheet'!A25),"",'Gas Mitigation Worksheet'!J25)</f>
        <v/>
      </c>
      <c r="J25" s="49" t="str">
        <f>IF(ISBLANK('Gas Mitigation Worksheet'!A25),"",IF(H25=0,0,IF(H25&gt;6000,IF('Gas Mitigation Worksheet'!J25&gt;6000,6000,'Gas Mitigation Worksheet'!J25),IF('Gas Mitigation Worksheet'!J25&gt;H25,H25,'Gas Mitigation Worksheet'!J25))))</f>
        <v/>
      </c>
      <c r="K25" s="49" t="str">
        <f>IF(ISBLANK('Gas Mitigation Worksheet'!A25),"",H25-J25)</f>
        <v/>
      </c>
      <c r="L25" s="51" t="str">
        <f>IF(ISBLANK('Gas Mitigation Worksheet'!A25),"",IF('Oil Mitigation Worksheet'!C25="T5","M5",IF(C25="T6","M6",C25)))</f>
        <v/>
      </c>
    </row>
    <row r="26" spans="1:12" x14ac:dyDescent="0.25">
      <c r="A26" s="47" t="str">
        <f>IF(ISBLANK('Gas Mitigation Worksheet'!A26),"",'Gas Mitigation Worksheet'!A26)</f>
        <v/>
      </c>
      <c r="B26" s="48" t="str">
        <f>IF(ISBLANK('Gas Mitigation Worksheet'!A26),"",'Gas Mitigation Worksheet'!B26)</f>
        <v/>
      </c>
      <c r="C26" s="33"/>
      <c r="D26" s="43"/>
      <c r="E26" s="44"/>
      <c r="F26" s="44"/>
      <c r="G26" s="49" t="str">
        <f>IF(ISBLANK('Gas Mitigation Worksheet'!A26),"",E26-F26)</f>
        <v/>
      </c>
      <c r="H26" s="49" t="str">
        <f>IF(ISBLANK('Gas Mitigation Worksheet'!A26),"",IF(C26="T5",ROUND(G26*0.05,2),IF(C26="T6",ROUND(G26*0.06,2),0)))</f>
        <v/>
      </c>
      <c r="I26" s="50" t="str">
        <f>IF(ISBLANK('Gas Mitigation Worksheet'!A26),"",'Gas Mitigation Worksheet'!J26)</f>
        <v/>
      </c>
      <c r="J26" s="49" t="str">
        <f>IF(ISBLANK('Gas Mitigation Worksheet'!A26),"",IF(H26=0,0,IF(H26&gt;6000,IF('Gas Mitigation Worksheet'!J26&gt;6000,6000,'Gas Mitigation Worksheet'!J26),IF('Gas Mitigation Worksheet'!J26&gt;H26,H26,'Gas Mitigation Worksheet'!J26))))</f>
        <v/>
      </c>
      <c r="K26" s="49" t="str">
        <f>IF(ISBLANK('Gas Mitigation Worksheet'!A26),"",H26-J26)</f>
        <v/>
      </c>
      <c r="L26" s="51" t="str">
        <f>IF(ISBLANK('Gas Mitigation Worksheet'!A26),"",IF('Oil Mitigation Worksheet'!C26="T5","M5",IF(C26="T6","M6",C26)))</f>
        <v/>
      </c>
    </row>
    <row r="27" spans="1:12" x14ac:dyDescent="0.25">
      <c r="A27" s="47" t="str">
        <f>IF(ISBLANK('Gas Mitigation Worksheet'!A27),"",'Gas Mitigation Worksheet'!A27)</f>
        <v/>
      </c>
      <c r="B27" s="48" t="str">
        <f>IF(ISBLANK('Gas Mitigation Worksheet'!A27),"",'Gas Mitigation Worksheet'!B27)</f>
        <v/>
      </c>
      <c r="C27" s="33"/>
      <c r="D27" s="43"/>
      <c r="E27" s="44"/>
      <c r="F27" s="44"/>
      <c r="G27" s="49" t="str">
        <f>IF(ISBLANK('Gas Mitigation Worksheet'!A27),"",E27-F27)</f>
        <v/>
      </c>
      <c r="H27" s="49" t="str">
        <f>IF(ISBLANK('Gas Mitigation Worksheet'!A27),"",IF(C27="T5",ROUND(G27*0.05,2),IF(C27="T6",ROUND(G27*0.06,2),0)))</f>
        <v/>
      </c>
      <c r="I27" s="50" t="str">
        <f>IF(ISBLANK('Gas Mitigation Worksheet'!A27),"",'Gas Mitigation Worksheet'!J27)</f>
        <v/>
      </c>
      <c r="J27" s="49" t="str">
        <f>IF(ISBLANK('Gas Mitigation Worksheet'!A27),"",IF(H27=0,0,IF(H27&gt;6000,IF('Gas Mitigation Worksheet'!J27&gt;6000,6000,'Gas Mitigation Worksheet'!J27),IF('Gas Mitigation Worksheet'!J27&gt;H27,H27,'Gas Mitigation Worksheet'!J27))))</f>
        <v/>
      </c>
      <c r="K27" s="49" t="str">
        <f>IF(ISBLANK('Gas Mitigation Worksheet'!A27),"",H27-J27)</f>
        <v/>
      </c>
      <c r="L27" s="51" t="str">
        <f>IF(ISBLANK('Gas Mitigation Worksheet'!A27),"",IF('Oil Mitigation Worksheet'!C27="T5","M5",IF(C27="T6","M6",C27)))</f>
        <v/>
      </c>
    </row>
    <row r="28" spans="1:12" x14ac:dyDescent="0.25">
      <c r="A28" s="47" t="str">
        <f>IF(ISBLANK('Gas Mitigation Worksheet'!A28),"",'Gas Mitigation Worksheet'!A28)</f>
        <v/>
      </c>
      <c r="B28" s="48" t="str">
        <f>IF(ISBLANK('Gas Mitigation Worksheet'!A28),"",'Gas Mitigation Worksheet'!B28)</f>
        <v/>
      </c>
      <c r="C28" s="33"/>
      <c r="D28" s="43"/>
      <c r="E28" s="44"/>
      <c r="F28" s="44"/>
      <c r="G28" s="49" t="str">
        <f>IF(ISBLANK('Gas Mitigation Worksheet'!A28),"",E28-F28)</f>
        <v/>
      </c>
      <c r="H28" s="49" t="str">
        <f>IF(ISBLANK('Gas Mitigation Worksheet'!A28),"",IF(C28="T5",ROUND(G28*0.05,2),IF(C28="T6",ROUND(G28*0.06,2),0)))</f>
        <v/>
      </c>
      <c r="I28" s="50" t="str">
        <f>IF(ISBLANK('Gas Mitigation Worksheet'!A28),"",'Gas Mitigation Worksheet'!J28)</f>
        <v/>
      </c>
      <c r="J28" s="49" t="str">
        <f>IF(ISBLANK('Gas Mitigation Worksheet'!A28),"",IF(H28=0,0,IF(H28&gt;6000,IF('Gas Mitigation Worksheet'!J28&gt;6000,6000,'Gas Mitigation Worksheet'!J28),IF('Gas Mitigation Worksheet'!J28&gt;H28,H28,'Gas Mitigation Worksheet'!J28))))</f>
        <v/>
      </c>
      <c r="K28" s="49" t="str">
        <f>IF(ISBLANK('Gas Mitigation Worksheet'!A28),"",H28-J28)</f>
        <v/>
      </c>
      <c r="L28" s="51" t="str">
        <f>IF(ISBLANK('Gas Mitigation Worksheet'!A28),"",IF('Oil Mitigation Worksheet'!C28="T5","M5",IF(C28="T6","M6",C28)))</f>
        <v/>
      </c>
    </row>
    <row r="29" spans="1:12" x14ac:dyDescent="0.25">
      <c r="A29" s="47" t="str">
        <f>IF(ISBLANK('Gas Mitigation Worksheet'!A29),"",'Gas Mitigation Worksheet'!A29)</f>
        <v/>
      </c>
      <c r="B29" s="48" t="str">
        <f>IF(ISBLANK('Gas Mitigation Worksheet'!A29),"",'Gas Mitigation Worksheet'!B29)</f>
        <v/>
      </c>
      <c r="C29" s="33"/>
      <c r="D29" s="43"/>
      <c r="E29" s="44"/>
      <c r="F29" s="44"/>
      <c r="G29" s="49" t="str">
        <f>IF(ISBLANK('Gas Mitigation Worksheet'!A29),"",E29-F29)</f>
        <v/>
      </c>
      <c r="H29" s="49" t="str">
        <f>IF(ISBLANK('Gas Mitigation Worksheet'!A29),"",IF(C29="T5",ROUND(G29*0.05,2),IF(C29="T6",ROUND(G29*0.06,2),0)))</f>
        <v/>
      </c>
      <c r="I29" s="50" t="str">
        <f>IF(ISBLANK('Gas Mitigation Worksheet'!A29),"",'Gas Mitigation Worksheet'!J29)</f>
        <v/>
      </c>
      <c r="J29" s="49" t="str">
        <f>IF(ISBLANK('Gas Mitigation Worksheet'!A29),"",IF(H29=0,0,IF(H29&gt;6000,IF('Gas Mitigation Worksheet'!J29&gt;6000,6000,'Gas Mitigation Worksheet'!J29),IF('Gas Mitigation Worksheet'!J29&gt;H29,H29,'Gas Mitigation Worksheet'!J29))))</f>
        <v/>
      </c>
      <c r="K29" s="49" t="str">
        <f>IF(ISBLANK('Gas Mitigation Worksheet'!A29),"",H29-J29)</f>
        <v/>
      </c>
      <c r="L29" s="51" t="str">
        <f>IF(ISBLANK('Gas Mitigation Worksheet'!A29),"",IF('Oil Mitigation Worksheet'!C29="T5","M5",IF(C29="T6","M6",C29)))</f>
        <v/>
      </c>
    </row>
    <row r="30" spans="1:12" x14ac:dyDescent="0.25">
      <c r="A30" s="47" t="str">
        <f>IF(ISBLANK('Gas Mitigation Worksheet'!A30),"",'Gas Mitigation Worksheet'!A30)</f>
        <v/>
      </c>
      <c r="B30" s="48" t="str">
        <f>IF(ISBLANK('Gas Mitigation Worksheet'!A30),"",'Gas Mitigation Worksheet'!B30)</f>
        <v/>
      </c>
      <c r="C30" s="33"/>
      <c r="D30" s="43"/>
      <c r="E30" s="44"/>
      <c r="F30" s="44"/>
      <c r="G30" s="49" t="str">
        <f>IF(ISBLANK('Gas Mitigation Worksheet'!A30),"",E30-F30)</f>
        <v/>
      </c>
      <c r="H30" s="49" t="str">
        <f>IF(ISBLANK('Gas Mitigation Worksheet'!A30),"",IF(C30="T5",ROUND(G30*0.05,2),IF(C30="T6",ROUND(G30*0.06,2),0)))</f>
        <v/>
      </c>
      <c r="I30" s="50" t="str">
        <f>IF(ISBLANK('Gas Mitigation Worksheet'!A30),"",'Gas Mitigation Worksheet'!J30)</f>
        <v/>
      </c>
      <c r="J30" s="49" t="str">
        <f>IF(ISBLANK('Gas Mitigation Worksheet'!A30),"",IF(H30=0,0,IF(H30&gt;6000,IF('Gas Mitigation Worksheet'!J30&gt;6000,6000,'Gas Mitigation Worksheet'!J30),IF('Gas Mitigation Worksheet'!J30&gt;H30,H30,'Gas Mitigation Worksheet'!J30))))</f>
        <v/>
      </c>
      <c r="K30" s="49" t="str">
        <f>IF(ISBLANK('Gas Mitigation Worksheet'!A30),"",H30-J30)</f>
        <v/>
      </c>
      <c r="L30" s="51" t="str">
        <f>IF(ISBLANK('Gas Mitigation Worksheet'!A30),"",IF('Oil Mitigation Worksheet'!C30="T5","M5",IF(C30="T6","M6",C30)))</f>
        <v/>
      </c>
    </row>
    <row r="31" spans="1:12" x14ac:dyDescent="0.25">
      <c r="A31" s="47" t="str">
        <f>IF(ISBLANK('Gas Mitigation Worksheet'!A31),"",'Gas Mitigation Worksheet'!A31)</f>
        <v/>
      </c>
      <c r="B31" s="48" t="str">
        <f>IF(ISBLANK('Gas Mitigation Worksheet'!A31),"",'Gas Mitigation Worksheet'!B31)</f>
        <v/>
      </c>
      <c r="C31" s="33"/>
      <c r="D31" s="43"/>
      <c r="E31" s="44"/>
      <c r="F31" s="44"/>
      <c r="G31" s="49" t="str">
        <f>IF(ISBLANK('Gas Mitigation Worksheet'!A31),"",E31-F31)</f>
        <v/>
      </c>
      <c r="H31" s="49" t="str">
        <f>IF(ISBLANK('Gas Mitigation Worksheet'!A31),"",IF(C31="T5",ROUND(G31*0.05,2),IF(C31="T6",ROUND(G31*0.06,2),0)))</f>
        <v/>
      </c>
      <c r="I31" s="50" t="str">
        <f>IF(ISBLANK('Gas Mitigation Worksheet'!A31),"",'Gas Mitigation Worksheet'!J31)</f>
        <v/>
      </c>
      <c r="J31" s="49" t="str">
        <f>IF(ISBLANK('Gas Mitigation Worksheet'!A31),"",IF(H31=0,0,IF(H31&gt;6000,IF('Gas Mitigation Worksheet'!J31&gt;6000,6000,'Gas Mitigation Worksheet'!J31),IF('Gas Mitigation Worksheet'!J31&gt;H31,H31,'Gas Mitigation Worksheet'!J31))))</f>
        <v/>
      </c>
      <c r="K31" s="49" t="str">
        <f>IF(ISBLANK('Gas Mitigation Worksheet'!A31),"",H31-J31)</f>
        <v/>
      </c>
      <c r="L31" s="51" t="str">
        <f>IF(ISBLANK('Gas Mitigation Worksheet'!A31),"",IF('Oil Mitigation Worksheet'!C31="T5","M5",IF(C31="T6","M6",C31)))</f>
        <v/>
      </c>
    </row>
    <row r="32" spans="1:12" x14ac:dyDescent="0.25">
      <c r="A32" s="47" t="str">
        <f>IF(ISBLANK('Gas Mitigation Worksheet'!A32),"",'Gas Mitigation Worksheet'!A32)</f>
        <v/>
      </c>
      <c r="B32" s="48" t="str">
        <f>IF(ISBLANK('Gas Mitigation Worksheet'!A32),"",'Gas Mitigation Worksheet'!B32)</f>
        <v/>
      </c>
      <c r="C32" s="33"/>
      <c r="D32" s="43"/>
      <c r="E32" s="44"/>
      <c r="F32" s="44"/>
      <c r="G32" s="49" t="str">
        <f>IF(ISBLANK('Gas Mitigation Worksheet'!A32),"",E32-F32)</f>
        <v/>
      </c>
      <c r="H32" s="49" t="str">
        <f>IF(ISBLANK('Gas Mitigation Worksheet'!A32),"",IF(C32="T5",ROUND(G32*0.05,2),IF(C32="T6",ROUND(G32*0.06,2),0)))</f>
        <v/>
      </c>
      <c r="I32" s="50" t="str">
        <f>IF(ISBLANK('Gas Mitigation Worksheet'!A32),"",'Gas Mitigation Worksheet'!J32)</f>
        <v/>
      </c>
      <c r="J32" s="49" t="str">
        <f>IF(ISBLANK('Gas Mitigation Worksheet'!A32),"",IF(H32=0,0,IF(H32&gt;6000,IF('Gas Mitigation Worksheet'!J32&gt;6000,6000,'Gas Mitigation Worksheet'!J32),IF('Gas Mitigation Worksheet'!J32&gt;H32,H32,'Gas Mitigation Worksheet'!J32))))</f>
        <v/>
      </c>
      <c r="K32" s="49" t="str">
        <f>IF(ISBLANK('Gas Mitigation Worksheet'!A32),"",H32-J32)</f>
        <v/>
      </c>
      <c r="L32" s="51" t="str">
        <f>IF(ISBLANK('Gas Mitigation Worksheet'!A32),"",IF('Oil Mitigation Worksheet'!C32="T5","M5",IF(C32="T6","M6",C32)))</f>
        <v/>
      </c>
    </row>
    <row r="33" spans="1:12" x14ac:dyDescent="0.25">
      <c r="A33" s="47" t="str">
        <f>IF(ISBLANK('Gas Mitigation Worksheet'!A33),"",'Gas Mitigation Worksheet'!A33)</f>
        <v/>
      </c>
      <c r="B33" s="48" t="str">
        <f>IF(ISBLANK('Gas Mitigation Worksheet'!A33),"",'Gas Mitigation Worksheet'!B33)</f>
        <v/>
      </c>
      <c r="C33" s="33"/>
      <c r="D33" s="43"/>
      <c r="E33" s="44"/>
      <c r="F33" s="44"/>
      <c r="G33" s="49" t="str">
        <f>IF(ISBLANK('Gas Mitigation Worksheet'!A33),"",E33-F33)</f>
        <v/>
      </c>
      <c r="H33" s="49" t="str">
        <f>IF(ISBLANK('Gas Mitigation Worksheet'!A33),"",IF(C33="T5",ROUND(G33*0.05,2),IF(C33="T6",ROUND(G33*0.06,2),0)))</f>
        <v/>
      </c>
      <c r="I33" s="50" t="str">
        <f>IF(ISBLANK('Gas Mitigation Worksheet'!A33),"",'Gas Mitigation Worksheet'!J33)</f>
        <v/>
      </c>
      <c r="J33" s="49" t="str">
        <f>IF(ISBLANK('Gas Mitigation Worksheet'!A33),"",IF(H33=0,0,IF(H33&gt;6000,IF('Gas Mitigation Worksheet'!J33&gt;6000,6000,'Gas Mitigation Worksheet'!J33),IF('Gas Mitigation Worksheet'!J33&gt;H33,H33,'Gas Mitigation Worksheet'!J33))))</f>
        <v/>
      </c>
      <c r="K33" s="49" t="str">
        <f>IF(ISBLANK('Gas Mitigation Worksheet'!A33),"",H33-J33)</f>
        <v/>
      </c>
      <c r="L33" s="51" t="str">
        <f>IF(ISBLANK('Gas Mitigation Worksheet'!A33),"",IF('Oil Mitigation Worksheet'!C33="T5","M5",IF(C33="T6","M6",C33)))</f>
        <v/>
      </c>
    </row>
    <row r="34" spans="1:12" x14ac:dyDescent="0.25">
      <c r="A34" s="47" t="str">
        <f>IF(ISBLANK('Gas Mitigation Worksheet'!A34),"",'Gas Mitigation Worksheet'!A34)</f>
        <v/>
      </c>
      <c r="B34" s="48" t="str">
        <f>IF(ISBLANK('Gas Mitigation Worksheet'!A34),"",'Gas Mitigation Worksheet'!B34)</f>
        <v/>
      </c>
      <c r="C34" s="33"/>
      <c r="D34" s="43"/>
      <c r="E34" s="44"/>
      <c r="F34" s="44"/>
      <c r="G34" s="49" t="str">
        <f>IF(ISBLANK('Gas Mitigation Worksheet'!A34),"",E34-F34)</f>
        <v/>
      </c>
      <c r="H34" s="49" t="str">
        <f>IF(ISBLANK('Gas Mitigation Worksheet'!A34),"",IF(C34="T5",ROUND(G34*0.05,2),IF(C34="T6",ROUND(G34*0.06,2),0)))</f>
        <v/>
      </c>
      <c r="I34" s="50" t="str">
        <f>IF(ISBLANK('Gas Mitigation Worksheet'!A34),"",'Gas Mitigation Worksheet'!J34)</f>
        <v/>
      </c>
      <c r="J34" s="49" t="str">
        <f>IF(ISBLANK('Gas Mitigation Worksheet'!A34),"",IF(H34=0,0,IF(H34&gt;6000,IF('Gas Mitigation Worksheet'!J34&gt;6000,6000,'Gas Mitigation Worksheet'!J34),IF('Gas Mitigation Worksheet'!J34&gt;H34,H34,'Gas Mitigation Worksheet'!J34))))</f>
        <v/>
      </c>
      <c r="K34" s="49" t="str">
        <f>IF(ISBLANK('Gas Mitigation Worksheet'!A34),"",H34-J34)</f>
        <v/>
      </c>
      <c r="L34" s="51" t="str">
        <f>IF(ISBLANK('Gas Mitigation Worksheet'!A34),"",IF('Oil Mitigation Worksheet'!C34="T5","M5",IF(C34="T6","M6",C34)))</f>
        <v/>
      </c>
    </row>
    <row r="35" spans="1:12" x14ac:dyDescent="0.25">
      <c r="A35" s="47" t="str">
        <f>IF(ISBLANK('Gas Mitigation Worksheet'!A35),"",'Gas Mitigation Worksheet'!A35)</f>
        <v/>
      </c>
      <c r="B35" s="48" t="str">
        <f>IF(ISBLANK('Gas Mitigation Worksheet'!A35),"",'Gas Mitigation Worksheet'!B35)</f>
        <v/>
      </c>
      <c r="C35" s="33"/>
      <c r="D35" s="43"/>
      <c r="E35" s="44"/>
      <c r="F35" s="44"/>
      <c r="G35" s="49" t="str">
        <f>IF(ISBLANK('Gas Mitigation Worksheet'!A35),"",E35-F35)</f>
        <v/>
      </c>
      <c r="H35" s="49" t="str">
        <f>IF(ISBLANK('Gas Mitigation Worksheet'!A35),"",IF(C35="T5",ROUND(G35*0.05,2),IF(C35="T6",ROUND(G35*0.06,2),0)))</f>
        <v/>
      </c>
      <c r="I35" s="50" t="str">
        <f>IF(ISBLANK('Gas Mitigation Worksheet'!A35),"",'Gas Mitigation Worksheet'!J35)</f>
        <v/>
      </c>
      <c r="J35" s="49" t="str">
        <f>IF(ISBLANK('Gas Mitigation Worksheet'!A35),"",IF(H35=0,0,IF(H35&gt;6000,IF('Gas Mitigation Worksheet'!J35&gt;6000,6000,'Gas Mitigation Worksheet'!J35),IF('Gas Mitigation Worksheet'!J35&gt;H35,H35,'Gas Mitigation Worksheet'!J35))))</f>
        <v/>
      </c>
      <c r="K35" s="49" t="str">
        <f>IF(ISBLANK('Gas Mitigation Worksheet'!A35),"",H35-J35)</f>
        <v/>
      </c>
      <c r="L35" s="51" t="str">
        <f>IF(ISBLANK('Gas Mitigation Worksheet'!A35),"",IF('Oil Mitigation Worksheet'!C35="T5","M5",IF(C35="T6","M6",C35)))</f>
        <v/>
      </c>
    </row>
    <row r="36" spans="1:12" x14ac:dyDescent="0.25">
      <c r="A36" s="47" t="str">
        <f>IF(ISBLANK('Gas Mitigation Worksheet'!A36),"",'Gas Mitigation Worksheet'!A36)</f>
        <v/>
      </c>
      <c r="B36" s="48" t="str">
        <f>IF(ISBLANK('Gas Mitigation Worksheet'!A36),"",'Gas Mitigation Worksheet'!B36)</f>
        <v/>
      </c>
      <c r="C36" s="33"/>
      <c r="D36" s="43"/>
      <c r="E36" s="44"/>
      <c r="F36" s="44"/>
      <c r="G36" s="49" t="str">
        <f>IF(ISBLANK('Gas Mitigation Worksheet'!A36),"",E36-F36)</f>
        <v/>
      </c>
      <c r="H36" s="49" t="str">
        <f>IF(ISBLANK('Gas Mitigation Worksheet'!A36),"",IF(C36="T5",ROUND(G36*0.05,2),IF(C36="T6",ROUND(G36*0.06,2),0)))</f>
        <v/>
      </c>
      <c r="I36" s="50" t="str">
        <f>IF(ISBLANK('Gas Mitigation Worksheet'!A36),"",'Gas Mitigation Worksheet'!J36)</f>
        <v/>
      </c>
      <c r="J36" s="49" t="str">
        <f>IF(ISBLANK('Gas Mitigation Worksheet'!A36),"",IF(H36=0,0,IF(H36&gt;6000,IF('Gas Mitigation Worksheet'!J36&gt;6000,6000,'Gas Mitigation Worksheet'!J36),IF('Gas Mitigation Worksheet'!J36&gt;H36,H36,'Gas Mitigation Worksheet'!J36))))</f>
        <v/>
      </c>
      <c r="K36" s="49" t="str">
        <f>IF(ISBLANK('Gas Mitigation Worksheet'!A36),"",H36-J36)</f>
        <v/>
      </c>
      <c r="L36" s="51" t="str">
        <f>IF(ISBLANK('Gas Mitigation Worksheet'!A36),"",IF('Oil Mitigation Worksheet'!C36="T5","M5",IF(C36="T6","M6",C36)))</f>
        <v/>
      </c>
    </row>
    <row r="37" spans="1:12" x14ac:dyDescent="0.25">
      <c r="A37" s="47" t="str">
        <f>IF(ISBLANK('Gas Mitigation Worksheet'!A37),"",'Gas Mitigation Worksheet'!A37)</f>
        <v/>
      </c>
      <c r="B37" s="48" t="str">
        <f>IF(ISBLANK('Gas Mitigation Worksheet'!A37),"",'Gas Mitigation Worksheet'!B37)</f>
        <v/>
      </c>
      <c r="C37" s="33"/>
      <c r="D37" s="43"/>
      <c r="E37" s="44"/>
      <c r="F37" s="44"/>
      <c r="G37" s="49" t="str">
        <f>IF(ISBLANK('Gas Mitigation Worksheet'!A37),"",E37-F37)</f>
        <v/>
      </c>
      <c r="H37" s="49" t="str">
        <f>IF(ISBLANK('Gas Mitigation Worksheet'!A37),"",IF(C37="T5",ROUND(G37*0.05,2),IF(C37="T6",ROUND(G37*0.06,2),0)))</f>
        <v/>
      </c>
      <c r="I37" s="50" t="str">
        <f>IF(ISBLANK('Gas Mitigation Worksheet'!A37),"",'Gas Mitigation Worksheet'!J37)</f>
        <v/>
      </c>
      <c r="J37" s="49" t="str">
        <f>IF(ISBLANK('Gas Mitigation Worksheet'!A37),"",IF(H37=0,0,IF(H37&gt;6000,IF('Gas Mitigation Worksheet'!J37&gt;6000,6000,'Gas Mitigation Worksheet'!J37),IF('Gas Mitigation Worksheet'!J37&gt;H37,H37,'Gas Mitigation Worksheet'!J37))))</f>
        <v/>
      </c>
      <c r="K37" s="49" t="str">
        <f>IF(ISBLANK('Gas Mitigation Worksheet'!A37),"",H37-J37)</f>
        <v/>
      </c>
      <c r="L37" s="51" t="str">
        <f>IF(ISBLANK('Gas Mitigation Worksheet'!A37),"",IF('Oil Mitigation Worksheet'!C37="T5","M5",IF(C37="T6","M6",C37)))</f>
        <v/>
      </c>
    </row>
    <row r="38" spans="1:12" x14ac:dyDescent="0.25">
      <c r="A38" s="47" t="str">
        <f>IF(ISBLANK('Gas Mitigation Worksheet'!A38),"",'Gas Mitigation Worksheet'!A38)</f>
        <v/>
      </c>
      <c r="B38" s="48" t="str">
        <f>IF(ISBLANK('Gas Mitigation Worksheet'!A38),"",'Gas Mitigation Worksheet'!B38)</f>
        <v/>
      </c>
      <c r="C38" s="33"/>
      <c r="D38" s="43"/>
      <c r="E38" s="44"/>
      <c r="F38" s="44"/>
      <c r="G38" s="49" t="str">
        <f>IF(ISBLANK('Gas Mitigation Worksheet'!A38),"",E38-F38)</f>
        <v/>
      </c>
      <c r="H38" s="49" t="str">
        <f>IF(ISBLANK('Gas Mitigation Worksheet'!A38),"",IF(C38="T5",ROUND(G38*0.05,2),IF(C38="T6",ROUND(G38*0.06,2),0)))</f>
        <v/>
      </c>
      <c r="I38" s="50" t="str">
        <f>IF(ISBLANK('Gas Mitigation Worksheet'!A38),"",'Gas Mitigation Worksheet'!J38)</f>
        <v/>
      </c>
      <c r="J38" s="49" t="str">
        <f>IF(ISBLANK('Gas Mitigation Worksheet'!A38),"",IF(H38=0,0,IF(H38&gt;6000,IF('Gas Mitigation Worksheet'!J38&gt;6000,6000,'Gas Mitigation Worksheet'!J38),IF('Gas Mitigation Worksheet'!J38&gt;H38,H38,'Gas Mitigation Worksheet'!J38))))</f>
        <v/>
      </c>
      <c r="K38" s="49" t="str">
        <f>IF(ISBLANK('Gas Mitigation Worksheet'!A38),"",H38-J38)</f>
        <v/>
      </c>
      <c r="L38" s="51" t="str">
        <f>IF(ISBLANK('Gas Mitigation Worksheet'!A38),"",IF('Oil Mitigation Worksheet'!C38="T5","M5",IF(C38="T6","M6",C38)))</f>
        <v/>
      </c>
    </row>
    <row r="39" spans="1:12" x14ac:dyDescent="0.25">
      <c r="A39" s="47" t="str">
        <f>IF(ISBLANK('Gas Mitigation Worksheet'!A39),"",'Gas Mitigation Worksheet'!A39)</f>
        <v/>
      </c>
      <c r="B39" s="48" t="str">
        <f>IF(ISBLANK('Gas Mitigation Worksheet'!A39),"",'Gas Mitigation Worksheet'!B39)</f>
        <v/>
      </c>
      <c r="C39" s="33"/>
      <c r="D39" s="43"/>
      <c r="E39" s="44"/>
      <c r="F39" s="44"/>
      <c r="G39" s="49" t="str">
        <f>IF(ISBLANK('Gas Mitigation Worksheet'!A39),"",E39-F39)</f>
        <v/>
      </c>
      <c r="H39" s="49" t="str">
        <f>IF(ISBLANK('Gas Mitigation Worksheet'!A39),"",IF(C39="T5",ROUND(G39*0.05,2),IF(C39="T6",ROUND(G39*0.06,2),0)))</f>
        <v/>
      </c>
      <c r="I39" s="50" t="str">
        <f>IF(ISBLANK('Gas Mitigation Worksheet'!A39),"",'Gas Mitigation Worksheet'!J39)</f>
        <v/>
      </c>
      <c r="J39" s="49" t="str">
        <f>IF(ISBLANK('Gas Mitigation Worksheet'!A39),"",IF(H39=0,0,IF(H39&gt;6000,IF('Gas Mitigation Worksheet'!J39&gt;6000,6000,'Gas Mitigation Worksheet'!J39),IF('Gas Mitigation Worksheet'!J39&gt;H39,H39,'Gas Mitigation Worksheet'!J39))))</f>
        <v/>
      </c>
      <c r="K39" s="49" t="str">
        <f>IF(ISBLANK('Gas Mitigation Worksheet'!A39),"",H39-J39)</f>
        <v/>
      </c>
      <c r="L39" s="51" t="str">
        <f>IF(ISBLANK('Gas Mitigation Worksheet'!A39),"",IF('Oil Mitigation Worksheet'!C39="T5","M5",IF(C39="T6","M6",C39)))</f>
        <v/>
      </c>
    </row>
    <row r="40" spans="1:12" x14ac:dyDescent="0.25">
      <c r="A40" s="47" t="str">
        <f>IF(ISBLANK('Gas Mitigation Worksheet'!A40),"",'Gas Mitigation Worksheet'!A40)</f>
        <v/>
      </c>
      <c r="B40" s="48" t="str">
        <f>IF(ISBLANK('Gas Mitigation Worksheet'!A40),"",'Gas Mitigation Worksheet'!B40)</f>
        <v/>
      </c>
      <c r="C40" s="33"/>
      <c r="D40" s="43"/>
      <c r="E40" s="44"/>
      <c r="F40" s="44"/>
      <c r="G40" s="49" t="str">
        <f>IF(ISBLANK('Gas Mitigation Worksheet'!A40),"",E40-F40)</f>
        <v/>
      </c>
      <c r="H40" s="49" t="str">
        <f>IF(ISBLANK('Gas Mitigation Worksheet'!A40),"",IF(C40="T5",ROUND(G40*0.05,2),IF(C40="T6",ROUND(G40*0.06,2),0)))</f>
        <v/>
      </c>
      <c r="I40" s="50" t="str">
        <f>IF(ISBLANK('Gas Mitigation Worksheet'!A40),"",'Gas Mitigation Worksheet'!J40)</f>
        <v/>
      </c>
      <c r="J40" s="49" t="str">
        <f>IF(ISBLANK('Gas Mitigation Worksheet'!A40),"",IF(H40=0,0,IF(H40&gt;6000,IF('Gas Mitigation Worksheet'!J40&gt;6000,6000,'Gas Mitigation Worksheet'!J40),IF('Gas Mitigation Worksheet'!J40&gt;H40,H40,'Gas Mitigation Worksheet'!J40))))</f>
        <v/>
      </c>
      <c r="K40" s="49" t="str">
        <f>IF(ISBLANK('Gas Mitigation Worksheet'!A40),"",H40-J40)</f>
        <v/>
      </c>
      <c r="L40" s="51" t="str">
        <f>IF(ISBLANK('Gas Mitigation Worksheet'!A40),"",IF('Oil Mitigation Worksheet'!C40="T5","M5",IF(C40="T6","M6",C40)))</f>
        <v/>
      </c>
    </row>
    <row r="41" spans="1:12" x14ac:dyDescent="0.25">
      <c r="A41" s="47" t="str">
        <f>IF(ISBLANK('Gas Mitigation Worksheet'!A41),"",'Gas Mitigation Worksheet'!A41)</f>
        <v/>
      </c>
      <c r="B41" s="48" t="str">
        <f>IF(ISBLANK('Gas Mitigation Worksheet'!A41),"",'Gas Mitigation Worksheet'!B41)</f>
        <v/>
      </c>
      <c r="C41" s="33"/>
      <c r="D41" s="43"/>
      <c r="E41" s="44"/>
      <c r="F41" s="44"/>
      <c r="G41" s="49" t="str">
        <f>IF(ISBLANK('Gas Mitigation Worksheet'!A41),"",E41-F41)</f>
        <v/>
      </c>
      <c r="H41" s="49" t="str">
        <f>IF(ISBLANK('Gas Mitigation Worksheet'!A41),"",IF(C41="T5",ROUND(G41*0.05,2),IF(C41="T6",ROUND(G41*0.06,2),0)))</f>
        <v/>
      </c>
      <c r="I41" s="50" t="str">
        <f>IF(ISBLANK('Gas Mitigation Worksheet'!A41),"",'Gas Mitigation Worksheet'!J41)</f>
        <v/>
      </c>
      <c r="J41" s="49" t="str">
        <f>IF(ISBLANK('Gas Mitigation Worksheet'!A41),"",IF(H41=0,0,IF(H41&gt;6000,IF('Gas Mitigation Worksheet'!J41&gt;6000,6000,'Gas Mitigation Worksheet'!J41),IF('Gas Mitigation Worksheet'!J41&gt;H41,H41,'Gas Mitigation Worksheet'!J41))))</f>
        <v/>
      </c>
      <c r="K41" s="49" t="str">
        <f>IF(ISBLANK('Gas Mitigation Worksheet'!A41),"",H41-J41)</f>
        <v/>
      </c>
      <c r="L41" s="51" t="str">
        <f>IF(ISBLANK('Gas Mitigation Worksheet'!A41),"",IF('Oil Mitigation Worksheet'!C41="T5","M5",IF(C41="T6","M6",C41)))</f>
        <v/>
      </c>
    </row>
    <row r="42" spans="1:12" x14ac:dyDescent="0.25">
      <c r="A42" s="47" t="str">
        <f>IF(ISBLANK('Gas Mitigation Worksheet'!A42),"",'Gas Mitigation Worksheet'!A42)</f>
        <v/>
      </c>
      <c r="B42" s="48" t="str">
        <f>IF(ISBLANK('Gas Mitigation Worksheet'!A42),"",'Gas Mitigation Worksheet'!B42)</f>
        <v/>
      </c>
      <c r="C42" s="33"/>
      <c r="D42" s="43"/>
      <c r="E42" s="44"/>
      <c r="F42" s="44"/>
      <c r="G42" s="49" t="str">
        <f>IF(ISBLANK('Gas Mitigation Worksheet'!A42),"",E42-F42)</f>
        <v/>
      </c>
      <c r="H42" s="49" t="str">
        <f>IF(ISBLANK('Gas Mitigation Worksheet'!A42),"",IF(C42="T5",ROUND(G42*0.05,2),IF(C42="T6",ROUND(G42*0.06,2),0)))</f>
        <v/>
      </c>
      <c r="I42" s="50" t="str">
        <f>IF(ISBLANK('Gas Mitigation Worksheet'!A42),"",'Gas Mitigation Worksheet'!J42)</f>
        <v/>
      </c>
      <c r="J42" s="49" t="str">
        <f>IF(ISBLANK('Gas Mitigation Worksheet'!A42),"",IF(H42=0,0,IF(H42&gt;6000,IF('Gas Mitigation Worksheet'!J42&gt;6000,6000,'Gas Mitigation Worksheet'!J42),IF('Gas Mitigation Worksheet'!J42&gt;H42,H42,'Gas Mitigation Worksheet'!J42))))</f>
        <v/>
      </c>
      <c r="K42" s="49" t="str">
        <f>IF(ISBLANK('Gas Mitigation Worksheet'!A42),"",H42-J42)</f>
        <v/>
      </c>
      <c r="L42" s="51" t="str">
        <f>IF(ISBLANK('Gas Mitigation Worksheet'!A42),"",IF('Oil Mitigation Worksheet'!C42="T5","M5",IF(C42="T6","M6",C42)))</f>
        <v/>
      </c>
    </row>
    <row r="43" spans="1:12" x14ac:dyDescent="0.25">
      <c r="A43" s="47" t="str">
        <f>IF(ISBLANK('Gas Mitigation Worksheet'!A43),"",'Gas Mitigation Worksheet'!A43)</f>
        <v/>
      </c>
      <c r="B43" s="48" t="str">
        <f>IF(ISBLANK('Gas Mitigation Worksheet'!A43),"",'Gas Mitigation Worksheet'!B43)</f>
        <v/>
      </c>
      <c r="C43" s="33"/>
      <c r="D43" s="43"/>
      <c r="E43" s="44"/>
      <c r="F43" s="44"/>
      <c r="G43" s="49" t="str">
        <f>IF(ISBLANK('Gas Mitigation Worksheet'!A43),"",E43-F43)</f>
        <v/>
      </c>
      <c r="H43" s="49" t="str">
        <f>IF(ISBLANK('Gas Mitigation Worksheet'!A43),"",IF(C43="T5",ROUND(G43*0.05,2),IF(C43="T6",ROUND(G43*0.06,2),0)))</f>
        <v/>
      </c>
      <c r="I43" s="50" t="str">
        <f>IF(ISBLANK('Gas Mitigation Worksheet'!A43),"",'Gas Mitigation Worksheet'!J43)</f>
        <v/>
      </c>
      <c r="J43" s="49" t="str">
        <f>IF(ISBLANK('Gas Mitigation Worksheet'!A43),"",IF(H43=0,0,IF(H43&gt;6000,IF('Gas Mitigation Worksheet'!J43&gt;6000,6000,'Gas Mitigation Worksheet'!J43),IF('Gas Mitigation Worksheet'!J43&gt;H43,H43,'Gas Mitigation Worksheet'!J43))))</f>
        <v/>
      </c>
      <c r="K43" s="49" t="str">
        <f>IF(ISBLANK('Gas Mitigation Worksheet'!A43),"",H43-J43)</f>
        <v/>
      </c>
      <c r="L43" s="51" t="str">
        <f>IF(ISBLANK('Gas Mitigation Worksheet'!A43),"",IF('Oil Mitigation Worksheet'!C43="T5","M5",IF(C43="T6","M6",C43)))</f>
        <v/>
      </c>
    </row>
    <row r="44" spans="1:12" x14ac:dyDescent="0.25">
      <c r="A44" s="47" t="str">
        <f>IF(ISBLANK('Gas Mitigation Worksheet'!A44),"",'Gas Mitigation Worksheet'!A44)</f>
        <v/>
      </c>
      <c r="B44" s="48" t="str">
        <f>IF(ISBLANK('Gas Mitigation Worksheet'!A44),"",'Gas Mitigation Worksheet'!B44)</f>
        <v/>
      </c>
      <c r="C44" s="33"/>
      <c r="D44" s="43"/>
      <c r="E44" s="44"/>
      <c r="F44" s="44"/>
      <c r="G44" s="49" t="str">
        <f>IF(ISBLANK('Gas Mitigation Worksheet'!A44),"",E44-F44)</f>
        <v/>
      </c>
      <c r="H44" s="49" t="str">
        <f>IF(ISBLANK('Gas Mitigation Worksheet'!A44),"",IF(C44="T5",ROUND(G44*0.05,2),IF(C44="T6",ROUND(G44*0.06,2),0)))</f>
        <v/>
      </c>
      <c r="I44" s="50" t="str">
        <f>IF(ISBLANK('Gas Mitigation Worksheet'!A44),"",'Gas Mitigation Worksheet'!J44)</f>
        <v/>
      </c>
      <c r="J44" s="49" t="str">
        <f>IF(ISBLANK('Gas Mitigation Worksheet'!A44),"",IF(H44=0,0,IF(H44&gt;6000,IF('Gas Mitigation Worksheet'!J44&gt;6000,6000,'Gas Mitigation Worksheet'!J44),IF('Gas Mitigation Worksheet'!J44&gt;H44,H44,'Gas Mitigation Worksheet'!J44))))</f>
        <v/>
      </c>
      <c r="K44" s="49" t="str">
        <f>IF(ISBLANK('Gas Mitigation Worksheet'!A44),"",H44-J44)</f>
        <v/>
      </c>
      <c r="L44" s="51" t="str">
        <f>IF(ISBLANK('Gas Mitigation Worksheet'!A44),"",IF('Oil Mitigation Worksheet'!C44="T5","M5",IF(C44="T6","M6",C44)))</f>
        <v/>
      </c>
    </row>
    <row r="45" spans="1:12" x14ac:dyDescent="0.25">
      <c r="A45" s="47" t="str">
        <f>IF(ISBLANK('Gas Mitigation Worksheet'!A45),"",'Gas Mitigation Worksheet'!A45)</f>
        <v/>
      </c>
      <c r="B45" s="48" t="str">
        <f>IF(ISBLANK('Gas Mitigation Worksheet'!A45),"",'Gas Mitigation Worksheet'!B45)</f>
        <v/>
      </c>
      <c r="C45" s="33"/>
      <c r="D45" s="43"/>
      <c r="E45" s="44"/>
      <c r="F45" s="44"/>
      <c r="G45" s="49" t="str">
        <f>IF(ISBLANK('Gas Mitigation Worksheet'!A45),"",E45-F45)</f>
        <v/>
      </c>
      <c r="H45" s="49" t="str">
        <f>IF(ISBLANK('Gas Mitigation Worksheet'!A45),"",IF(C45="T5",ROUND(G45*0.05,2),IF(C45="T6",ROUND(G45*0.06,2),0)))</f>
        <v/>
      </c>
      <c r="I45" s="50" t="str">
        <f>IF(ISBLANK('Gas Mitigation Worksheet'!A45),"",'Gas Mitigation Worksheet'!J45)</f>
        <v/>
      </c>
      <c r="J45" s="49" t="str">
        <f>IF(ISBLANK('Gas Mitigation Worksheet'!A45),"",IF(H45=0,0,IF(H45&gt;6000,IF('Gas Mitigation Worksheet'!J45&gt;6000,6000,'Gas Mitigation Worksheet'!J45),IF('Gas Mitigation Worksheet'!J45&gt;H45,H45,'Gas Mitigation Worksheet'!J45))))</f>
        <v/>
      </c>
      <c r="K45" s="49" t="str">
        <f>IF(ISBLANK('Gas Mitigation Worksheet'!A45),"",H45-J45)</f>
        <v/>
      </c>
      <c r="L45" s="51" t="str">
        <f>IF(ISBLANK('Gas Mitigation Worksheet'!A45),"",IF('Oil Mitigation Worksheet'!C45="T5","M5",IF(C45="T6","M6",C45)))</f>
        <v/>
      </c>
    </row>
    <row r="46" spans="1:12" x14ac:dyDescent="0.25">
      <c r="A46" s="47" t="str">
        <f>IF(ISBLANK('Gas Mitigation Worksheet'!A46),"",'Gas Mitigation Worksheet'!A46)</f>
        <v/>
      </c>
      <c r="B46" s="48" t="str">
        <f>IF(ISBLANK('Gas Mitigation Worksheet'!A46),"",'Gas Mitigation Worksheet'!B46)</f>
        <v/>
      </c>
      <c r="C46" s="33"/>
      <c r="D46" s="43"/>
      <c r="E46" s="44"/>
      <c r="F46" s="44"/>
      <c r="G46" s="49" t="str">
        <f>IF(ISBLANK('Gas Mitigation Worksheet'!A46),"",E46-F46)</f>
        <v/>
      </c>
      <c r="H46" s="49" t="str">
        <f>IF(ISBLANK('Gas Mitigation Worksheet'!A46),"",IF(C46="T5",ROUND(G46*0.05,2),IF(C46="T6",ROUND(G46*0.06,2),0)))</f>
        <v/>
      </c>
      <c r="I46" s="50" t="str">
        <f>IF(ISBLANK('Gas Mitigation Worksheet'!A46),"",'Gas Mitigation Worksheet'!J46)</f>
        <v/>
      </c>
      <c r="J46" s="49" t="str">
        <f>IF(ISBLANK('Gas Mitigation Worksheet'!A46),"",IF(H46=0,0,IF(H46&gt;6000,IF('Gas Mitigation Worksheet'!J46&gt;6000,6000,'Gas Mitigation Worksheet'!J46),IF('Gas Mitigation Worksheet'!J46&gt;H46,H46,'Gas Mitigation Worksheet'!J46))))</f>
        <v/>
      </c>
      <c r="K46" s="49" t="str">
        <f>IF(ISBLANK('Gas Mitigation Worksheet'!A46),"",H46-J46)</f>
        <v/>
      </c>
      <c r="L46" s="51" t="str">
        <f>IF(ISBLANK('Gas Mitigation Worksheet'!A46),"",IF('Oil Mitigation Worksheet'!C46="T5","M5",IF(C46="T6","M6",C46)))</f>
        <v/>
      </c>
    </row>
    <row r="47" spans="1:12" x14ac:dyDescent="0.25">
      <c r="A47" s="47" t="str">
        <f>IF(ISBLANK('Gas Mitigation Worksheet'!A47),"",'Gas Mitigation Worksheet'!A47)</f>
        <v/>
      </c>
      <c r="B47" s="48" t="str">
        <f>IF(ISBLANK('Gas Mitigation Worksheet'!A47),"",'Gas Mitigation Worksheet'!B47)</f>
        <v/>
      </c>
      <c r="C47" s="33"/>
      <c r="D47" s="43"/>
      <c r="E47" s="44"/>
      <c r="F47" s="44"/>
      <c r="G47" s="49" t="str">
        <f>IF(ISBLANK('Gas Mitigation Worksheet'!A47),"",E47-F47)</f>
        <v/>
      </c>
      <c r="H47" s="49" t="str">
        <f>IF(ISBLANK('Gas Mitigation Worksheet'!A47),"",IF(C47="T5",ROUND(G47*0.05,2),IF(C47="T6",ROUND(G47*0.06,2),0)))</f>
        <v/>
      </c>
      <c r="I47" s="50" t="str">
        <f>IF(ISBLANK('Gas Mitigation Worksheet'!A47),"",'Gas Mitigation Worksheet'!J47)</f>
        <v/>
      </c>
      <c r="J47" s="49" t="str">
        <f>IF(ISBLANK('Gas Mitigation Worksheet'!A47),"",IF(H47=0,0,IF(H47&gt;6000,IF('Gas Mitigation Worksheet'!J47&gt;6000,6000,'Gas Mitigation Worksheet'!J47),IF('Gas Mitigation Worksheet'!J47&gt;H47,H47,'Gas Mitigation Worksheet'!J47))))</f>
        <v/>
      </c>
      <c r="K47" s="49" t="str">
        <f>IF(ISBLANK('Gas Mitigation Worksheet'!A47),"",H47-J47)</f>
        <v/>
      </c>
      <c r="L47" s="51" t="str">
        <f>IF(ISBLANK('Gas Mitigation Worksheet'!A47),"",IF('Oil Mitigation Worksheet'!C47="T5","M5",IF(C47="T6","M6",C47)))</f>
        <v/>
      </c>
    </row>
    <row r="48" spans="1:12" x14ac:dyDescent="0.25">
      <c r="A48" s="47" t="str">
        <f>IF(ISBLANK('Gas Mitigation Worksheet'!A48),"",'Gas Mitigation Worksheet'!A48)</f>
        <v/>
      </c>
      <c r="B48" s="48" t="str">
        <f>IF(ISBLANK('Gas Mitigation Worksheet'!A48),"",'Gas Mitigation Worksheet'!B48)</f>
        <v/>
      </c>
      <c r="C48" s="33"/>
      <c r="D48" s="43"/>
      <c r="E48" s="44"/>
      <c r="F48" s="44"/>
      <c r="G48" s="49" t="str">
        <f>IF(ISBLANK('Gas Mitigation Worksheet'!A48),"",E48-F48)</f>
        <v/>
      </c>
      <c r="H48" s="49" t="str">
        <f>IF(ISBLANK('Gas Mitigation Worksheet'!A48),"",IF(C48="T5",ROUND(G48*0.05,2),IF(C48="T6",ROUND(G48*0.06,2),0)))</f>
        <v/>
      </c>
      <c r="I48" s="50" t="str">
        <f>IF(ISBLANK('Gas Mitigation Worksheet'!A48),"",'Gas Mitigation Worksheet'!J48)</f>
        <v/>
      </c>
      <c r="J48" s="49" t="str">
        <f>IF(ISBLANK('Gas Mitigation Worksheet'!A48),"",IF(H48=0,0,IF(H48&gt;6000,IF('Gas Mitigation Worksheet'!J48&gt;6000,6000,'Gas Mitigation Worksheet'!J48),IF('Gas Mitigation Worksheet'!J48&gt;H48,H48,'Gas Mitigation Worksheet'!J48))))</f>
        <v/>
      </c>
      <c r="K48" s="49" t="str">
        <f>IF(ISBLANK('Gas Mitigation Worksheet'!A48),"",H48-J48)</f>
        <v/>
      </c>
      <c r="L48" s="51" t="str">
        <f>IF(ISBLANK('Gas Mitigation Worksheet'!A48),"",IF('Oil Mitigation Worksheet'!C48="T5","M5",IF(C48="T6","M6",C48)))</f>
        <v/>
      </c>
    </row>
    <row r="49" spans="1:12" x14ac:dyDescent="0.25">
      <c r="A49" s="47" t="str">
        <f>IF(ISBLANK('Gas Mitigation Worksheet'!A49),"",'Gas Mitigation Worksheet'!A49)</f>
        <v/>
      </c>
      <c r="B49" s="48" t="str">
        <f>IF(ISBLANK('Gas Mitigation Worksheet'!A49),"",'Gas Mitigation Worksheet'!B49)</f>
        <v/>
      </c>
      <c r="C49" s="33"/>
      <c r="D49" s="43"/>
      <c r="E49" s="44"/>
      <c r="F49" s="44"/>
      <c r="G49" s="49" t="str">
        <f>IF(ISBLANK('Gas Mitigation Worksheet'!A49),"",E49-F49)</f>
        <v/>
      </c>
      <c r="H49" s="49" t="str">
        <f>IF(ISBLANK('Gas Mitigation Worksheet'!A49),"",IF(C49="T5",ROUND(G49*0.05,2),IF(C49="T6",ROUND(G49*0.06,2),0)))</f>
        <v/>
      </c>
      <c r="I49" s="50" t="str">
        <f>IF(ISBLANK('Gas Mitigation Worksheet'!A49),"",'Gas Mitigation Worksheet'!J49)</f>
        <v/>
      </c>
      <c r="J49" s="49" t="str">
        <f>IF(ISBLANK('Gas Mitigation Worksheet'!A49),"",IF(H49=0,0,IF(H49&gt;6000,IF('Gas Mitigation Worksheet'!J49&gt;6000,6000,'Gas Mitigation Worksheet'!J49),IF('Gas Mitigation Worksheet'!J49&gt;H49,H49,'Gas Mitigation Worksheet'!J49))))</f>
        <v/>
      </c>
      <c r="K49" s="49" t="str">
        <f>IF(ISBLANK('Gas Mitigation Worksheet'!A49),"",H49-J49)</f>
        <v/>
      </c>
      <c r="L49" s="51" t="str">
        <f>IF(ISBLANK('Gas Mitigation Worksheet'!A49),"",IF('Oil Mitigation Worksheet'!C49="T5","M5",IF(C49="T6","M6",C49)))</f>
        <v/>
      </c>
    </row>
    <row r="50" spans="1:12" x14ac:dyDescent="0.25">
      <c r="A50" s="47" t="str">
        <f>IF(ISBLANK('Gas Mitigation Worksheet'!A50),"",'Gas Mitigation Worksheet'!A50)</f>
        <v/>
      </c>
      <c r="B50" s="48" t="str">
        <f>IF(ISBLANK('Gas Mitigation Worksheet'!A50),"",'Gas Mitigation Worksheet'!B50)</f>
        <v/>
      </c>
      <c r="C50" s="33"/>
      <c r="D50" s="43"/>
      <c r="E50" s="44"/>
      <c r="F50" s="44"/>
      <c r="G50" s="49" t="str">
        <f>IF(ISBLANK('Gas Mitigation Worksheet'!A50),"",E50-F50)</f>
        <v/>
      </c>
      <c r="H50" s="49" t="str">
        <f>IF(ISBLANK('Gas Mitigation Worksheet'!A50),"",IF(C50="T5",ROUND(G50*0.05,2),IF(C50="T6",ROUND(G50*0.06,2),0)))</f>
        <v/>
      </c>
      <c r="I50" s="50" t="str">
        <f>IF(ISBLANK('Gas Mitigation Worksheet'!A50),"",'Gas Mitigation Worksheet'!J50)</f>
        <v/>
      </c>
      <c r="J50" s="49" t="str">
        <f>IF(ISBLANK('Gas Mitigation Worksheet'!A50),"",IF(H50=0,0,IF(H50&gt;6000,IF('Gas Mitigation Worksheet'!J50&gt;6000,6000,'Gas Mitigation Worksheet'!J50),IF('Gas Mitigation Worksheet'!J50&gt;H50,H50,'Gas Mitigation Worksheet'!J50))))</f>
        <v/>
      </c>
      <c r="K50" s="49" t="str">
        <f>IF(ISBLANK('Gas Mitigation Worksheet'!A50),"",H50-J50)</f>
        <v/>
      </c>
      <c r="L50" s="51" t="str">
        <f>IF(ISBLANK('Gas Mitigation Worksheet'!A50),"",IF('Oil Mitigation Worksheet'!C50="T5","M5",IF(C50="T6","M6",C50)))</f>
        <v/>
      </c>
    </row>
    <row r="51" spans="1:12" x14ac:dyDescent="0.25">
      <c r="A51" s="47" t="str">
        <f>IF(ISBLANK('Gas Mitigation Worksheet'!A51),"",'Gas Mitigation Worksheet'!A51)</f>
        <v/>
      </c>
      <c r="B51" s="48" t="str">
        <f>IF(ISBLANK('Gas Mitigation Worksheet'!A51),"",'Gas Mitigation Worksheet'!B51)</f>
        <v/>
      </c>
      <c r="C51" s="33"/>
      <c r="D51" s="43"/>
      <c r="E51" s="44"/>
      <c r="F51" s="44"/>
      <c r="G51" s="49" t="str">
        <f>IF(ISBLANK('Gas Mitigation Worksheet'!A51),"",E51-F51)</f>
        <v/>
      </c>
      <c r="H51" s="49" t="str">
        <f>IF(ISBLANK('Gas Mitigation Worksheet'!A51),"",IF(C51="T5",ROUND(G51*0.05,2),IF(C51="T6",ROUND(G51*0.06,2),0)))</f>
        <v/>
      </c>
      <c r="I51" s="50" t="str">
        <f>IF(ISBLANK('Gas Mitigation Worksheet'!A51),"",'Gas Mitigation Worksheet'!J51)</f>
        <v/>
      </c>
      <c r="J51" s="49" t="str">
        <f>IF(ISBLANK('Gas Mitigation Worksheet'!A51),"",IF(H51=0,0,IF(H51&gt;6000,IF('Gas Mitigation Worksheet'!J51&gt;6000,6000,'Gas Mitigation Worksheet'!J51),IF('Gas Mitigation Worksheet'!J51&gt;H51,H51,'Gas Mitigation Worksheet'!J51))))</f>
        <v/>
      </c>
      <c r="K51" s="49" t="str">
        <f>IF(ISBLANK('Gas Mitigation Worksheet'!A51),"",H51-J51)</f>
        <v/>
      </c>
      <c r="L51" s="51" t="str">
        <f>IF(ISBLANK('Gas Mitigation Worksheet'!A51),"",IF('Oil Mitigation Worksheet'!C51="T5","M5",IF(C51="T6","M6",C51)))</f>
        <v/>
      </c>
    </row>
    <row r="52" spans="1:12" x14ac:dyDescent="0.25">
      <c r="A52" s="47" t="str">
        <f>IF(ISBLANK('Gas Mitigation Worksheet'!A52),"",'Gas Mitigation Worksheet'!A52)</f>
        <v/>
      </c>
      <c r="B52" s="48" t="str">
        <f>IF(ISBLANK('Gas Mitigation Worksheet'!A52),"",'Gas Mitigation Worksheet'!B52)</f>
        <v/>
      </c>
      <c r="C52" s="33"/>
      <c r="D52" s="43"/>
      <c r="E52" s="44"/>
      <c r="F52" s="44"/>
      <c r="G52" s="49" t="str">
        <f>IF(ISBLANK('Gas Mitigation Worksheet'!A52),"",E52-F52)</f>
        <v/>
      </c>
      <c r="H52" s="49" t="str">
        <f>IF(ISBLANK('Gas Mitigation Worksheet'!A52),"",IF(C52="T5",ROUND(G52*0.05,2),IF(C52="T6",ROUND(G52*0.06,2),0)))</f>
        <v/>
      </c>
      <c r="I52" s="50" t="str">
        <f>IF(ISBLANK('Gas Mitigation Worksheet'!A52),"",'Gas Mitigation Worksheet'!J52)</f>
        <v/>
      </c>
      <c r="J52" s="49" t="str">
        <f>IF(ISBLANK('Gas Mitigation Worksheet'!A52),"",IF(H52=0,0,IF(H52&gt;6000,IF('Gas Mitigation Worksheet'!J52&gt;6000,6000,'Gas Mitigation Worksheet'!J52),IF('Gas Mitigation Worksheet'!J52&gt;H52,H52,'Gas Mitigation Worksheet'!J52))))</f>
        <v/>
      </c>
      <c r="K52" s="49" t="str">
        <f>IF(ISBLANK('Gas Mitigation Worksheet'!A52),"",H52-J52)</f>
        <v/>
      </c>
      <c r="L52" s="51" t="str">
        <f>IF(ISBLANK('Gas Mitigation Worksheet'!A52),"",IF('Oil Mitigation Worksheet'!C52="T5","M5",IF(C52="T6","M6",C52)))</f>
        <v/>
      </c>
    </row>
    <row r="53" spans="1:12" x14ac:dyDescent="0.25">
      <c r="A53" s="47" t="str">
        <f>IF(ISBLANK('Gas Mitigation Worksheet'!A53),"",'Gas Mitigation Worksheet'!A53)</f>
        <v/>
      </c>
      <c r="B53" s="48" t="str">
        <f>IF(ISBLANK('Gas Mitigation Worksheet'!A53),"",'Gas Mitigation Worksheet'!B53)</f>
        <v/>
      </c>
      <c r="C53" s="33"/>
      <c r="D53" s="43"/>
      <c r="E53" s="44"/>
      <c r="F53" s="44"/>
      <c r="G53" s="49" t="str">
        <f>IF(ISBLANK('Gas Mitigation Worksheet'!A53),"",E53-F53)</f>
        <v/>
      </c>
      <c r="H53" s="49" t="str">
        <f>IF(ISBLANK('Gas Mitigation Worksheet'!A53),"",IF(C53="T5",ROUND(G53*0.05,2),IF(C53="T6",ROUND(G53*0.06,2),0)))</f>
        <v/>
      </c>
      <c r="I53" s="50" t="str">
        <f>IF(ISBLANK('Gas Mitigation Worksheet'!A53),"",'Gas Mitigation Worksheet'!J53)</f>
        <v/>
      </c>
      <c r="J53" s="49" t="str">
        <f>IF(ISBLANK('Gas Mitigation Worksheet'!A53),"",IF(H53=0,0,IF(H53&gt;6000,IF('Gas Mitigation Worksheet'!J53&gt;6000,6000,'Gas Mitigation Worksheet'!J53),IF('Gas Mitigation Worksheet'!J53&gt;H53,H53,'Gas Mitigation Worksheet'!J53))))</f>
        <v/>
      </c>
      <c r="K53" s="49" t="str">
        <f>IF(ISBLANK('Gas Mitigation Worksheet'!A53),"",H53-J53)</f>
        <v/>
      </c>
      <c r="L53" s="51" t="str">
        <f>IF(ISBLANK('Gas Mitigation Worksheet'!A53),"",IF('Oil Mitigation Worksheet'!C53="T5","M5",IF(C53="T6","M6",C53)))</f>
        <v/>
      </c>
    </row>
    <row r="54" spans="1:12" x14ac:dyDescent="0.25">
      <c r="A54" s="47" t="str">
        <f>IF(ISBLANK('Gas Mitigation Worksheet'!A54),"",'Gas Mitigation Worksheet'!A54)</f>
        <v/>
      </c>
      <c r="B54" s="48" t="str">
        <f>IF(ISBLANK('Gas Mitigation Worksheet'!A54),"",'Gas Mitigation Worksheet'!B54)</f>
        <v/>
      </c>
      <c r="C54" s="33"/>
      <c r="D54" s="43"/>
      <c r="E54" s="44"/>
      <c r="F54" s="44"/>
      <c r="G54" s="49" t="str">
        <f>IF(ISBLANK('Gas Mitigation Worksheet'!A54),"",E54-F54)</f>
        <v/>
      </c>
      <c r="H54" s="49" t="str">
        <f>IF(ISBLANK('Gas Mitigation Worksheet'!A54),"",IF(C54="T5",ROUND(G54*0.05,2),IF(C54="T6",ROUND(G54*0.06,2),0)))</f>
        <v/>
      </c>
      <c r="I54" s="50" t="str">
        <f>IF(ISBLANK('Gas Mitigation Worksheet'!A54),"",'Gas Mitigation Worksheet'!J54)</f>
        <v/>
      </c>
      <c r="J54" s="49" t="str">
        <f>IF(ISBLANK('Gas Mitigation Worksheet'!A54),"",IF(H54=0,0,IF(H54&gt;6000,IF('Gas Mitigation Worksheet'!J54&gt;6000,6000,'Gas Mitigation Worksheet'!J54),IF('Gas Mitigation Worksheet'!J54&gt;H54,H54,'Gas Mitigation Worksheet'!J54))))</f>
        <v/>
      </c>
      <c r="K54" s="49" t="str">
        <f>IF(ISBLANK('Gas Mitigation Worksheet'!A54),"",H54-J54)</f>
        <v/>
      </c>
      <c r="L54" s="51" t="str">
        <f>IF(ISBLANK('Gas Mitigation Worksheet'!A54),"",IF('Oil Mitigation Worksheet'!C54="T5","M5",IF(C54="T6","M6",C54)))</f>
        <v/>
      </c>
    </row>
    <row r="55" spans="1:12" x14ac:dyDescent="0.25">
      <c r="A55" s="47" t="str">
        <f>IF(ISBLANK('Gas Mitigation Worksheet'!A55),"",'Gas Mitigation Worksheet'!A55)</f>
        <v/>
      </c>
      <c r="B55" s="48" t="str">
        <f>IF(ISBLANK('Gas Mitigation Worksheet'!A55),"",'Gas Mitigation Worksheet'!B55)</f>
        <v/>
      </c>
      <c r="C55" s="33"/>
      <c r="D55" s="43"/>
      <c r="E55" s="44"/>
      <c r="F55" s="44"/>
      <c r="G55" s="49" t="str">
        <f>IF(ISBLANK('Gas Mitigation Worksheet'!A55),"",E55-F55)</f>
        <v/>
      </c>
      <c r="H55" s="49" t="str">
        <f>IF(ISBLANK('Gas Mitigation Worksheet'!A55),"",IF(C55="T5",ROUND(G55*0.05,2),IF(C55="T6",ROUND(G55*0.06,2),0)))</f>
        <v/>
      </c>
      <c r="I55" s="50" t="str">
        <f>IF(ISBLANK('Gas Mitigation Worksheet'!A55),"",'Gas Mitigation Worksheet'!J55)</f>
        <v/>
      </c>
      <c r="J55" s="49" t="str">
        <f>IF(ISBLANK('Gas Mitigation Worksheet'!A55),"",IF(H55=0,0,IF(H55&gt;6000,IF('Gas Mitigation Worksheet'!J55&gt;6000,6000,'Gas Mitigation Worksheet'!J55),IF('Gas Mitigation Worksheet'!J55&gt;H55,H55,'Gas Mitigation Worksheet'!J55))))</f>
        <v/>
      </c>
      <c r="K55" s="49" t="str">
        <f>IF(ISBLANK('Gas Mitigation Worksheet'!A55),"",H55-J55)</f>
        <v/>
      </c>
      <c r="L55" s="51" t="str">
        <f>IF(ISBLANK('Gas Mitigation Worksheet'!A55),"",IF('Oil Mitigation Worksheet'!C55="T5","M5",IF(C55="T6","M6",C55)))</f>
        <v/>
      </c>
    </row>
    <row r="56" spans="1:12" x14ac:dyDescent="0.25">
      <c r="A56" s="47" t="str">
        <f>IF(ISBLANK('Gas Mitigation Worksheet'!A56),"",'Gas Mitigation Worksheet'!A56)</f>
        <v/>
      </c>
      <c r="B56" s="48" t="str">
        <f>IF(ISBLANK('Gas Mitigation Worksheet'!A56),"",'Gas Mitigation Worksheet'!B56)</f>
        <v/>
      </c>
      <c r="C56" s="42"/>
      <c r="D56" s="43"/>
      <c r="E56" s="44"/>
      <c r="F56" s="44"/>
      <c r="G56" s="49" t="str">
        <f>IF(ISBLANK('Gas Mitigation Worksheet'!A56),"",E56-F56)</f>
        <v/>
      </c>
      <c r="H56" s="49" t="str">
        <f>IF(ISBLANK('Gas Mitigation Worksheet'!A56),"",IF(C56="T5",ROUND(G56*0.05,2),IF(C56="T6",ROUND(G56*0.06,2),0)))</f>
        <v/>
      </c>
      <c r="I56" s="50" t="str">
        <f>IF(ISBLANK('Gas Mitigation Worksheet'!A56),"",'Gas Mitigation Worksheet'!J56)</f>
        <v/>
      </c>
      <c r="J56" s="49" t="str">
        <f>IF(ISBLANK('Gas Mitigation Worksheet'!A56),"",IF(H56=0,0,IF(H56&gt;6000,IF('Gas Mitigation Worksheet'!J56&gt;6000,6000,'Gas Mitigation Worksheet'!J56),IF('Gas Mitigation Worksheet'!J56&gt;H56,H56,'Gas Mitigation Worksheet'!J56))))</f>
        <v/>
      </c>
      <c r="K56" s="49" t="str">
        <f>IF(ISBLANK('Gas Mitigation Worksheet'!A56),"",H56-J56)</f>
        <v/>
      </c>
      <c r="L56" s="51" t="str">
        <f>IF(ISBLANK('Gas Mitigation Worksheet'!A56),"",IF('Oil Mitigation Worksheet'!C56="T5","M5",IF(C56="T6","M6",C56)))</f>
        <v/>
      </c>
    </row>
    <row r="57" spans="1:12" x14ac:dyDescent="0.25">
      <c r="B57" s="2"/>
      <c r="C57" s="2"/>
      <c r="D57" s="4"/>
      <c r="E57" s="3"/>
      <c r="F57" s="3"/>
      <c r="G57" s="3"/>
      <c r="H57" s="3"/>
      <c r="I57" s="3"/>
      <c r="J57" s="3"/>
      <c r="K57" s="3"/>
    </row>
    <row r="58" spans="1:12" x14ac:dyDescent="0.25">
      <c r="B58" s="2"/>
      <c r="C58" s="2"/>
      <c r="D58" s="4"/>
      <c r="E58" s="3"/>
      <c r="F58" s="3"/>
      <c r="G58" s="3"/>
      <c r="H58" s="3"/>
      <c r="I58" s="3"/>
      <c r="J58" s="3"/>
      <c r="K58" s="3"/>
    </row>
    <row r="59" spans="1:12" x14ac:dyDescent="0.25">
      <c r="B59" s="2"/>
      <c r="C59" s="2"/>
      <c r="D59" s="4"/>
      <c r="E59" s="3"/>
      <c r="F59" s="3"/>
      <c r="G59" s="3"/>
      <c r="H59" s="3"/>
      <c r="I59" s="3"/>
      <c r="J59" s="3"/>
      <c r="K59" s="3"/>
    </row>
    <row r="60" spans="1:12" x14ac:dyDescent="0.25">
      <c r="B60" s="2"/>
      <c r="C60" s="2"/>
      <c r="D60" s="4"/>
      <c r="E60" s="3"/>
      <c r="F60" s="3"/>
      <c r="G60" s="3"/>
      <c r="H60" s="3"/>
      <c r="I60" s="3"/>
      <c r="J60" s="3"/>
      <c r="K60" s="3"/>
    </row>
    <row r="61" spans="1:12" x14ac:dyDescent="0.25">
      <c r="B61" s="2"/>
      <c r="C61" s="2"/>
      <c r="D61" s="4"/>
      <c r="E61" s="3"/>
      <c r="F61" s="3"/>
      <c r="G61" s="3"/>
      <c r="H61" s="3"/>
      <c r="I61" s="3"/>
      <c r="J61" s="3"/>
      <c r="K61" s="3"/>
    </row>
    <row r="62" spans="1:12" x14ac:dyDescent="0.25">
      <c r="B62" s="2"/>
      <c r="C62" s="2"/>
      <c r="D62" s="4"/>
      <c r="E62" s="3"/>
      <c r="F62" s="3"/>
      <c r="G62" s="3"/>
      <c r="H62" s="3"/>
      <c r="I62" s="3"/>
      <c r="J62" s="3"/>
      <c r="K62" s="3"/>
    </row>
    <row r="63" spans="1:12" x14ac:dyDescent="0.25">
      <c r="B63" s="2"/>
      <c r="C63" s="2"/>
      <c r="D63" s="4"/>
      <c r="E63" s="3"/>
      <c r="F63" s="3"/>
      <c r="G63" s="3"/>
      <c r="H63" s="3"/>
      <c r="I63" s="3"/>
      <c r="J63" s="3"/>
      <c r="K63" s="3"/>
    </row>
    <row r="64" spans="1:12" x14ac:dyDescent="0.25">
      <c r="B64" s="2"/>
      <c r="C64" s="2"/>
      <c r="D64" s="4"/>
      <c r="E64" s="3"/>
      <c r="F64" s="3"/>
      <c r="G64" s="3"/>
      <c r="H64" s="3"/>
      <c r="I64" s="3"/>
      <c r="J64" s="3"/>
      <c r="K64" s="3"/>
    </row>
    <row r="65" spans="2:11" x14ac:dyDescent="0.25">
      <c r="B65" s="2"/>
      <c r="C65" s="2"/>
      <c r="D65" s="4"/>
      <c r="E65" s="3"/>
      <c r="F65" s="3"/>
      <c r="G65" s="3"/>
      <c r="H65" s="3"/>
      <c r="I65" s="3"/>
      <c r="J65" s="3"/>
      <c r="K65" s="3"/>
    </row>
  </sheetData>
  <sheetProtection algorithmName="SHA-512" hashValue="rtdm3wZoSmXb1DMXXazAApD3LKpR5aWyeG0dLzFE92WWtTT/wymPXgoEAD/XF3cTBSGkpSES91AfCgkEjhmjDg==" saltValue="qhGpsW+16cvB46X6jIMoBA==" spinCount="100000" sheet="1" objects="1" scenarios="1" selectLockedCells="1"/>
  <pageMargins left="0.75" right="0.45" top="1.5" bottom="0.5" header="0.55000000000000004" footer="0.3"/>
  <pageSetup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CB4E-6A24-4473-BFFA-9634F72C0AD2}">
  <sheetPr>
    <pageSetUpPr fitToPage="1"/>
  </sheetPr>
  <dimension ref="A1:J113"/>
  <sheetViews>
    <sheetView workbookViewId="0">
      <selection sqref="A1:J2"/>
    </sheetView>
  </sheetViews>
  <sheetFormatPr defaultRowHeight="12.75" x14ac:dyDescent="0.2"/>
  <cols>
    <col min="1" max="1" width="9.7109375" style="7" customWidth="1"/>
    <col min="2" max="2" width="12.7109375" style="7" customWidth="1"/>
    <col min="3" max="256" width="9.140625" style="7"/>
    <col min="257" max="257" width="105.7109375" style="7" customWidth="1"/>
    <col min="258" max="258" width="12.7109375" style="7" customWidth="1"/>
    <col min="259" max="512" width="9.140625" style="7"/>
    <col min="513" max="513" width="105.7109375" style="7" customWidth="1"/>
    <col min="514" max="514" width="12.7109375" style="7" customWidth="1"/>
    <col min="515" max="768" width="9.140625" style="7"/>
    <col min="769" max="769" width="105.7109375" style="7" customWidth="1"/>
    <col min="770" max="770" width="12.7109375" style="7" customWidth="1"/>
    <col min="771" max="1024" width="9.140625" style="7"/>
    <col min="1025" max="1025" width="105.7109375" style="7" customWidth="1"/>
    <col min="1026" max="1026" width="12.7109375" style="7" customWidth="1"/>
    <col min="1027" max="1280" width="9.140625" style="7"/>
    <col min="1281" max="1281" width="105.7109375" style="7" customWidth="1"/>
    <col min="1282" max="1282" width="12.7109375" style="7" customWidth="1"/>
    <col min="1283" max="1536" width="9.140625" style="7"/>
    <col min="1537" max="1537" width="105.7109375" style="7" customWidth="1"/>
    <col min="1538" max="1538" width="12.7109375" style="7" customWidth="1"/>
    <col min="1539" max="1792" width="9.140625" style="7"/>
    <col min="1793" max="1793" width="105.7109375" style="7" customWidth="1"/>
    <col min="1794" max="1794" width="12.7109375" style="7" customWidth="1"/>
    <col min="1795" max="2048" width="9.140625" style="7"/>
    <col min="2049" max="2049" width="105.7109375" style="7" customWidth="1"/>
    <col min="2050" max="2050" width="12.7109375" style="7" customWidth="1"/>
    <col min="2051" max="2304" width="9.140625" style="7"/>
    <col min="2305" max="2305" width="105.7109375" style="7" customWidth="1"/>
    <col min="2306" max="2306" width="12.7109375" style="7" customWidth="1"/>
    <col min="2307" max="2560" width="9.140625" style="7"/>
    <col min="2561" max="2561" width="105.7109375" style="7" customWidth="1"/>
    <col min="2562" max="2562" width="12.7109375" style="7" customWidth="1"/>
    <col min="2563" max="2816" width="9.140625" style="7"/>
    <col min="2817" max="2817" width="105.7109375" style="7" customWidth="1"/>
    <col min="2818" max="2818" width="12.7109375" style="7" customWidth="1"/>
    <col min="2819" max="3072" width="9.140625" style="7"/>
    <col min="3073" max="3073" width="105.7109375" style="7" customWidth="1"/>
    <col min="3074" max="3074" width="12.7109375" style="7" customWidth="1"/>
    <col min="3075" max="3328" width="9.140625" style="7"/>
    <col min="3329" max="3329" width="105.7109375" style="7" customWidth="1"/>
    <col min="3330" max="3330" width="12.7109375" style="7" customWidth="1"/>
    <col min="3331" max="3584" width="9.140625" style="7"/>
    <col min="3585" max="3585" width="105.7109375" style="7" customWidth="1"/>
    <col min="3586" max="3586" width="12.7109375" style="7" customWidth="1"/>
    <col min="3587" max="3840" width="9.140625" style="7"/>
    <col min="3841" max="3841" width="105.7109375" style="7" customWidth="1"/>
    <col min="3842" max="3842" width="12.7109375" style="7" customWidth="1"/>
    <col min="3843" max="4096" width="9.140625" style="7"/>
    <col min="4097" max="4097" width="105.7109375" style="7" customWidth="1"/>
    <col min="4098" max="4098" width="12.7109375" style="7" customWidth="1"/>
    <col min="4099" max="4352" width="9.140625" style="7"/>
    <col min="4353" max="4353" width="105.7109375" style="7" customWidth="1"/>
    <col min="4354" max="4354" width="12.7109375" style="7" customWidth="1"/>
    <col min="4355" max="4608" width="9.140625" style="7"/>
    <col min="4609" max="4609" width="105.7109375" style="7" customWidth="1"/>
    <col min="4610" max="4610" width="12.7109375" style="7" customWidth="1"/>
    <col min="4611" max="4864" width="9.140625" style="7"/>
    <col min="4865" max="4865" width="105.7109375" style="7" customWidth="1"/>
    <col min="4866" max="4866" width="12.7109375" style="7" customWidth="1"/>
    <col min="4867" max="5120" width="9.140625" style="7"/>
    <col min="5121" max="5121" width="105.7109375" style="7" customWidth="1"/>
    <col min="5122" max="5122" width="12.7109375" style="7" customWidth="1"/>
    <col min="5123" max="5376" width="9.140625" style="7"/>
    <col min="5377" max="5377" width="105.7109375" style="7" customWidth="1"/>
    <col min="5378" max="5378" width="12.7109375" style="7" customWidth="1"/>
    <col min="5379" max="5632" width="9.140625" style="7"/>
    <col min="5633" max="5633" width="105.7109375" style="7" customWidth="1"/>
    <col min="5634" max="5634" width="12.7109375" style="7" customWidth="1"/>
    <col min="5635" max="5888" width="9.140625" style="7"/>
    <col min="5889" max="5889" width="105.7109375" style="7" customWidth="1"/>
    <col min="5890" max="5890" width="12.7109375" style="7" customWidth="1"/>
    <col min="5891" max="6144" width="9.140625" style="7"/>
    <col min="6145" max="6145" width="105.7109375" style="7" customWidth="1"/>
    <col min="6146" max="6146" width="12.7109375" style="7" customWidth="1"/>
    <col min="6147" max="6400" width="9.140625" style="7"/>
    <col min="6401" max="6401" width="105.7109375" style="7" customWidth="1"/>
    <col min="6402" max="6402" width="12.7109375" style="7" customWidth="1"/>
    <col min="6403" max="6656" width="9.140625" style="7"/>
    <col min="6657" max="6657" width="105.7109375" style="7" customWidth="1"/>
    <col min="6658" max="6658" width="12.7109375" style="7" customWidth="1"/>
    <col min="6659" max="6912" width="9.140625" style="7"/>
    <col min="6913" max="6913" width="105.7109375" style="7" customWidth="1"/>
    <col min="6914" max="6914" width="12.7109375" style="7" customWidth="1"/>
    <col min="6915" max="7168" width="9.140625" style="7"/>
    <col min="7169" max="7169" width="105.7109375" style="7" customWidth="1"/>
    <col min="7170" max="7170" width="12.7109375" style="7" customWidth="1"/>
    <col min="7171" max="7424" width="9.140625" style="7"/>
    <col min="7425" max="7425" width="105.7109375" style="7" customWidth="1"/>
    <col min="7426" max="7426" width="12.7109375" style="7" customWidth="1"/>
    <col min="7427" max="7680" width="9.140625" style="7"/>
    <col min="7681" max="7681" width="105.7109375" style="7" customWidth="1"/>
    <col min="7682" max="7682" width="12.7109375" style="7" customWidth="1"/>
    <col min="7683" max="7936" width="9.140625" style="7"/>
    <col min="7937" max="7937" width="105.7109375" style="7" customWidth="1"/>
    <col min="7938" max="7938" width="12.7109375" style="7" customWidth="1"/>
    <col min="7939" max="8192" width="9.140625" style="7"/>
    <col min="8193" max="8193" width="105.7109375" style="7" customWidth="1"/>
    <col min="8194" max="8194" width="12.7109375" style="7" customWidth="1"/>
    <col min="8195" max="8448" width="9.140625" style="7"/>
    <col min="8449" max="8449" width="105.7109375" style="7" customWidth="1"/>
    <col min="8450" max="8450" width="12.7109375" style="7" customWidth="1"/>
    <col min="8451" max="8704" width="9.140625" style="7"/>
    <col min="8705" max="8705" width="105.7109375" style="7" customWidth="1"/>
    <col min="8706" max="8706" width="12.7109375" style="7" customWidth="1"/>
    <col min="8707" max="8960" width="9.140625" style="7"/>
    <col min="8961" max="8961" width="105.7109375" style="7" customWidth="1"/>
    <col min="8962" max="8962" width="12.7109375" style="7" customWidth="1"/>
    <col min="8963" max="9216" width="9.140625" style="7"/>
    <col min="9217" max="9217" width="105.7109375" style="7" customWidth="1"/>
    <col min="9218" max="9218" width="12.7109375" style="7" customWidth="1"/>
    <col min="9219" max="9472" width="9.140625" style="7"/>
    <col min="9473" max="9473" width="105.7109375" style="7" customWidth="1"/>
    <col min="9474" max="9474" width="12.7109375" style="7" customWidth="1"/>
    <col min="9475" max="9728" width="9.140625" style="7"/>
    <col min="9729" max="9729" width="105.7109375" style="7" customWidth="1"/>
    <col min="9730" max="9730" width="12.7109375" style="7" customWidth="1"/>
    <col min="9731" max="9984" width="9.140625" style="7"/>
    <col min="9985" max="9985" width="105.7109375" style="7" customWidth="1"/>
    <col min="9986" max="9986" width="12.7109375" style="7" customWidth="1"/>
    <col min="9987" max="10240" width="9.140625" style="7"/>
    <col min="10241" max="10241" width="105.7109375" style="7" customWidth="1"/>
    <col min="10242" max="10242" width="12.7109375" style="7" customWidth="1"/>
    <col min="10243" max="10496" width="9.140625" style="7"/>
    <col min="10497" max="10497" width="105.7109375" style="7" customWidth="1"/>
    <col min="10498" max="10498" width="12.7109375" style="7" customWidth="1"/>
    <col min="10499" max="10752" width="9.140625" style="7"/>
    <col min="10753" max="10753" width="105.7109375" style="7" customWidth="1"/>
    <col min="10754" max="10754" width="12.7109375" style="7" customWidth="1"/>
    <col min="10755" max="11008" width="9.140625" style="7"/>
    <col min="11009" max="11009" width="105.7109375" style="7" customWidth="1"/>
    <col min="11010" max="11010" width="12.7109375" style="7" customWidth="1"/>
    <col min="11011" max="11264" width="9.140625" style="7"/>
    <col min="11265" max="11265" width="105.7109375" style="7" customWidth="1"/>
    <col min="11266" max="11266" width="12.7109375" style="7" customWidth="1"/>
    <col min="11267" max="11520" width="9.140625" style="7"/>
    <col min="11521" max="11521" width="105.7109375" style="7" customWidth="1"/>
    <col min="11522" max="11522" width="12.7109375" style="7" customWidth="1"/>
    <col min="11523" max="11776" width="9.140625" style="7"/>
    <col min="11777" max="11777" width="105.7109375" style="7" customWidth="1"/>
    <col min="11778" max="11778" width="12.7109375" style="7" customWidth="1"/>
    <col min="11779" max="12032" width="9.140625" style="7"/>
    <col min="12033" max="12033" width="105.7109375" style="7" customWidth="1"/>
    <col min="12034" max="12034" width="12.7109375" style="7" customWidth="1"/>
    <col min="12035" max="12288" width="9.140625" style="7"/>
    <col min="12289" max="12289" width="105.7109375" style="7" customWidth="1"/>
    <col min="12290" max="12290" width="12.7109375" style="7" customWidth="1"/>
    <col min="12291" max="12544" width="9.140625" style="7"/>
    <col min="12545" max="12545" width="105.7109375" style="7" customWidth="1"/>
    <col min="12546" max="12546" width="12.7109375" style="7" customWidth="1"/>
    <col min="12547" max="12800" width="9.140625" style="7"/>
    <col min="12801" max="12801" width="105.7109375" style="7" customWidth="1"/>
    <col min="12802" max="12802" width="12.7109375" style="7" customWidth="1"/>
    <col min="12803" max="13056" width="9.140625" style="7"/>
    <col min="13057" max="13057" width="105.7109375" style="7" customWidth="1"/>
    <col min="13058" max="13058" width="12.7109375" style="7" customWidth="1"/>
    <col min="13059" max="13312" width="9.140625" style="7"/>
    <col min="13313" max="13313" width="105.7109375" style="7" customWidth="1"/>
    <col min="13314" max="13314" width="12.7109375" style="7" customWidth="1"/>
    <col min="13315" max="13568" width="9.140625" style="7"/>
    <col min="13569" max="13569" width="105.7109375" style="7" customWidth="1"/>
    <col min="13570" max="13570" width="12.7109375" style="7" customWidth="1"/>
    <col min="13571" max="13824" width="9.140625" style="7"/>
    <col min="13825" max="13825" width="105.7109375" style="7" customWidth="1"/>
    <col min="13826" max="13826" width="12.7109375" style="7" customWidth="1"/>
    <col min="13827" max="14080" width="9.140625" style="7"/>
    <col min="14081" max="14081" width="105.7109375" style="7" customWidth="1"/>
    <col min="14082" max="14082" width="12.7109375" style="7" customWidth="1"/>
    <col min="14083" max="14336" width="9.140625" style="7"/>
    <col min="14337" max="14337" width="105.7109375" style="7" customWidth="1"/>
    <col min="14338" max="14338" width="12.7109375" style="7" customWidth="1"/>
    <col min="14339" max="14592" width="9.140625" style="7"/>
    <col min="14593" max="14593" width="105.7109375" style="7" customWidth="1"/>
    <col min="14594" max="14594" width="12.7109375" style="7" customWidth="1"/>
    <col min="14595" max="14848" width="9.140625" style="7"/>
    <col min="14849" max="14849" width="105.7109375" style="7" customWidth="1"/>
    <col min="14850" max="14850" width="12.7109375" style="7" customWidth="1"/>
    <col min="14851" max="15104" width="9.140625" style="7"/>
    <col min="15105" max="15105" width="105.7109375" style="7" customWidth="1"/>
    <col min="15106" max="15106" width="12.7109375" style="7" customWidth="1"/>
    <col min="15107" max="15360" width="9.140625" style="7"/>
    <col min="15361" max="15361" width="105.7109375" style="7" customWidth="1"/>
    <col min="15362" max="15362" width="12.7109375" style="7" customWidth="1"/>
    <col min="15363" max="15616" width="9.140625" style="7"/>
    <col min="15617" max="15617" width="105.7109375" style="7" customWidth="1"/>
    <col min="15618" max="15618" width="12.7109375" style="7" customWidth="1"/>
    <col min="15619" max="15872" width="9.140625" style="7"/>
    <col min="15873" max="15873" width="105.7109375" style="7" customWidth="1"/>
    <col min="15874" max="15874" width="12.7109375" style="7" customWidth="1"/>
    <col min="15875" max="16128" width="9.140625" style="7"/>
    <col min="16129" max="16129" width="105.7109375" style="7" customWidth="1"/>
    <col min="16130" max="16130" width="12.7109375" style="7" customWidth="1"/>
    <col min="16131" max="16384" width="9.140625" style="7"/>
  </cols>
  <sheetData>
    <row r="1" spans="1:10" customFormat="1" x14ac:dyDescent="0.2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customFormat="1" ht="32.2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">
      <c r="A3" s="8"/>
      <c r="B3" s="8"/>
    </row>
    <row r="4" spans="1:10" x14ac:dyDescent="0.2">
      <c r="A4" s="8"/>
      <c r="B4" s="8"/>
    </row>
    <row r="5" spans="1:10" x14ac:dyDescent="0.2">
      <c r="A5" s="9"/>
      <c r="B5" s="9"/>
    </row>
    <row r="6" spans="1:10" x14ac:dyDescent="0.2">
      <c r="A6" s="10"/>
      <c r="B6" s="10"/>
    </row>
    <row r="7" spans="1:10" x14ac:dyDescent="0.2">
      <c r="A7" s="11"/>
      <c r="B7" s="11"/>
    </row>
    <row r="8" spans="1:10" x14ac:dyDescent="0.2">
      <c r="A8" s="10"/>
      <c r="B8" s="10"/>
    </row>
    <row r="9" spans="1:10" x14ac:dyDescent="0.2">
      <c r="A9" s="8"/>
      <c r="B9" s="10"/>
    </row>
    <row r="10" spans="1:10" x14ac:dyDescent="0.2">
      <c r="A10" s="10"/>
      <c r="B10" s="10"/>
    </row>
    <row r="11" spans="1:10" x14ac:dyDescent="0.2">
      <c r="A11" s="12"/>
      <c r="B11" s="10"/>
    </row>
    <row r="12" spans="1:10" x14ac:dyDescent="0.2">
      <c r="A12" s="10"/>
      <c r="B12" s="10"/>
    </row>
    <row r="13" spans="1:10" x14ac:dyDescent="0.2">
      <c r="A13" s="12"/>
      <c r="B13" s="10"/>
    </row>
    <row r="14" spans="1:10" x14ac:dyDescent="0.2">
      <c r="A14" s="10"/>
      <c r="B14" s="10"/>
    </row>
    <row r="15" spans="1:10" x14ac:dyDescent="0.2">
      <c r="A15" s="10"/>
      <c r="B15" s="10"/>
    </row>
    <row r="16" spans="1:10" x14ac:dyDescent="0.2">
      <c r="A16" s="10"/>
      <c r="B16" s="10"/>
    </row>
    <row r="17" spans="1:2" x14ac:dyDescent="0.2">
      <c r="A17" s="12"/>
      <c r="B17" s="10"/>
    </row>
    <row r="18" spans="1:2" x14ac:dyDescent="0.2">
      <c r="A18" s="10"/>
      <c r="B18" s="10"/>
    </row>
    <row r="19" spans="1:2" x14ac:dyDescent="0.2">
      <c r="A19" s="11"/>
      <c r="B19" s="10"/>
    </row>
    <row r="20" spans="1:2" x14ac:dyDescent="0.2">
      <c r="A20" s="10"/>
      <c r="B20" s="10"/>
    </row>
    <row r="21" spans="1:2" x14ac:dyDescent="0.2">
      <c r="A21" s="10"/>
      <c r="B21" s="10"/>
    </row>
    <row r="22" spans="1:2" x14ac:dyDescent="0.2">
      <c r="A22" s="10"/>
      <c r="B22" s="10"/>
    </row>
    <row r="23" spans="1:2" x14ac:dyDescent="0.2">
      <c r="A23" s="10"/>
      <c r="B23" s="10"/>
    </row>
    <row r="24" spans="1:2" x14ac:dyDescent="0.2">
      <c r="A24" s="10"/>
      <c r="B24" s="10"/>
    </row>
    <row r="25" spans="1:2" x14ac:dyDescent="0.2">
      <c r="A25" s="14"/>
      <c r="B25" s="10"/>
    </row>
    <row r="26" spans="1:2" x14ac:dyDescent="0.2">
      <c r="A26" s="14"/>
      <c r="B26" s="10"/>
    </row>
    <row r="27" spans="1:2" x14ac:dyDescent="0.2">
      <c r="A27" s="8"/>
      <c r="B27" s="10"/>
    </row>
    <row r="28" spans="1:2" x14ac:dyDescent="0.2">
      <c r="A28" s="10"/>
      <c r="B28" s="10"/>
    </row>
    <row r="29" spans="1:2" x14ac:dyDescent="0.2">
      <c r="A29" s="13"/>
      <c r="B29" s="10"/>
    </row>
    <row r="30" spans="1:2" x14ac:dyDescent="0.2">
      <c r="A30" s="17"/>
      <c r="B30" s="10"/>
    </row>
    <row r="31" spans="1:2" x14ac:dyDescent="0.2">
      <c r="A31" s="17"/>
      <c r="B31" s="10"/>
    </row>
    <row r="32" spans="1:2" x14ac:dyDescent="0.2">
      <c r="A32" s="17"/>
      <c r="B32" s="10"/>
    </row>
    <row r="33" spans="1:2" x14ac:dyDescent="0.2">
      <c r="A33" s="17"/>
      <c r="B33" s="10"/>
    </row>
    <row r="34" spans="1:2" x14ac:dyDescent="0.2">
      <c r="A34" s="17"/>
      <c r="B34" s="10"/>
    </row>
    <row r="35" spans="1:2" x14ac:dyDescent="0.2">
      <c r="A35" s="17"/>
      <c r="B35" s="10"/>
    </row>
    <row r="36" spans="1:2" x14ac:dyDescent="0.2">
      <c r="A36" s="17"/>
      <c r="B36" s="10"/>
    </row>
    <row r="37" spans="1:2" x14ac:dyDescent="0.2">
      <c r="A37" s="17"/>
      <c r="B37" s="10"/>
    </row>
    <row r="38" spans="1:2" x14ac:dyDescent="0.2">
      <c r="A38" s="13"/>
      <c r="B38" s="10"/>
    </row>
    <row r="39" spans="1:2" x14ac:dyDescent="0.2">
      <c r="A39" s="13"/>
      <c r="B39" s="10"/>
    </row>
    <row r="40" spans="1:2" x14ac:dyDescent="0.2">
      <c r="A40" s="8"/>
      <c r="B40" s="10"/>
    </row>
    <row r="41" spans="1:2" x14ac:dyDescent="0.2">
      <c r="A41" s="13"/>
      <c r="B41" s="10"/>
    </row>
    <row r="42" spans="1:2" x14ac:dyDescent="0.2">
      <c r="A42" s="13"/>
      <c r="B42" s="10"/>
    </row>
    <row r="43" spans="1:2" x14ac:dyDescent="0.2">
      <c r="A43" s="17"/>
      <c r="B43" s="10"/>
    </row>
    <row r="44" spans="1:2" x14ac:dyDescent="0.2">
      <c r="A44" s="17"/>
      <c r="B44" s="10"/>
    </row>
    <row r="45" spans="1:2" x14ac:dyDescent="0.2">
      <c r="A45" s="17"/>
      <c r="B45" s="10"/>
    </row>
    <row r="46" spans="1:2" x14ac:dyDescent="0.2">
      <c r="A46" s="17"/>
      <c r="B46" s="10"/>
    </row>
    <row r="47" spans="1:2" x14ac:dyDescent="0.2">
      <c r="A47" s="17"/>
      <c r="B47" s="10"/>
    </row>
    <row r="48" spans="1:2" x14ac:dyDescent="0.2">
      <c r="A48" s="17"/>
      <c r="B48" s="10"/>
    </row>
    <row r="49" spans="1:2" x14ac:dyDescent="0.2">
      <c r="A49" s="17"/>
      <c r="B49" s="10"/>
    </row>
    <row r="50" spans="1:2" x14ac:dyDescent="0.2">
      <c r="A50" s="17"/>
      <c r="B50" s="10"/>
    </row>
    <row r="51" spans="1:2" x14ac:dyDescent="0.2">
      <c r="A51" s="17"/>
      <c r="B51" s="10"/>
    </row>
    <row r="52" spans="1:2" x14ac:dyDescent="0.2">
      <c r="A52" s="17"/>
      <c r="B52" s="10"/>
    </row>
    <row r="53" spans="1:2" x14ac:dyDescent="0.2">
      <c r="A53" s="17"/>
      <c r="B53" s="10"/>
    </row>
    <row r="54" spans="1:2" x14ac:dyDescent="0.2">
      <c r="A54" s="13"/>
      <c r="B54" s="10"/>
    </row>
    <row r="55" spans="1:2" x14ac:dyDescent="0.2">
      <c r="A55" s="17"/>
      <c r="B55" s="10"/>
    </row>
    <row r="56" spans="1:2" x14ac:dyDescent="0.2">
      <c r="A56" s="17"/>
      <c r="B56" s="10"/>
    </row>
    <row r="57" spans="1:2" x14ac:dyDescent="0.2">
      <c r="A57" s="17"/>
      <c r="B57" s="10"/>
    </row>
    <row r="58" spans="1:2" x14ac:dyDescent="0.2">
      <c r="A58" s="8"/>
      <c r="B58" s="10"/>
    </row>
    <row r="59" spans="1:2" x14ac:dyDescent="0.2">
      <c r="A59" s="17"/>
      <c r="B59" s="10"/>
    </row>
    <row r="60" spans="1:2" x14ac:dyDescent="0.2">
      <c r="A60" s="18"/>
      <c r="B60" s="10"/>
    </row>
    <row r="61" spans="1:2" x14ac:dyDescent="0.2">
      <c r="A61" s="18"/>
      <c r="B61" s="10"/>
    </row>
    <row r="62" spans="1:2" x14ac:dyDescent="0.2">
      <c r="A62" s="18"/>
      <c r="B62" s="10"/>
    </row>
    <row r="63" spans="1:2" x14ac:dyDescent="0.2">
      <c r="A63" s="19"/>
      <c r="B63" s="10"/>
    </row>
    <row r="64" spans="1:2" x14ac:dyDescent="0.2">
      <c r="A64" s="19"/>
      <c r="B64" s="10"/>
    </row>
    <row r="65" spans="1:2" x14ac:dyDescent="0.2">
      <c r="A65" s="13"/>
      <c r="B65" s="10"/>
    </row>
    <row r="66" spans="1:2" x14ac:dyDescent="0.2">
      <c r="A66" s="13"/>
      <c r="B66" s="10"/>
    </row>
    <row r="67" spans="1:2" x14ac:dyDescent="0.2">
      <c r="A67" s="8"/>
      <c r="B67" s="8"/>
    </row>
    <row r="68" spans="1:2" x14ac:dyDescent="0.2">
      <c r="A68" s="10"/>
      <c r="B68" s="8"/>
    </row>
    <row r="69" spans="1:2" x14ac:dyDescent="0.2">
      <c r="A69" s="11"/>
      <c r="B69" s="12"/>
    </row>
    <row r="70" spans="1:2" x14ac:dyDescent="0.2">
      <c r="A70" s="10"/>
      <c r="B70" s="10"/>
    </row>
    <row r="71" spans="1:2" x14ac:dyDescent="0.2">
      <c r="A71" s="8"/>
      <c r="B71" s="8"/>
    </row>
    <row r="72" spans="1:2" x14ac:dyDescent="0.2">
      <c r="A72" s="10"/>
      <c r="B72" s="10"/>
    </row>
    <row r="73" spans="1:2" x14ac:dyDescent="0.2">
      <c r="A73" s="11"/>
      <c r="B73" s="11"/>
    </row>
    <row r="74" spans="1:2" x14ac:dyDescent="0.2">
      <c r="A74" s="10"/>
      <c r="B74" s="10"/>
    </row>
    <row r="75" spans="1:2" x14ac:dyDescent="0.2">
      <c r="A75" s="8"/>
      <c r="B75" s="8"/>
    </row>
    <row r="76" spans="1:2" x14ac:dyDescent="0.2">
      <c r="A76" s="10"/>
      <c r="B76" s="10"/>
    </row>
    <row r="77" spans="1:2" x14ac:dyDescent="0.2">
      <c r="A77" s="15"/>
      <c r="B77" s="10"/>
    </row>
    <row r="78" spans="1:2" x14ac:dyDescent="0.2">
      <c r="A78" s="10"/>
      <c r="B78" s="10"/>
    </row>
    <row r="79" spans="1:2" x14ac:dyDescent="0.2">
      <c r="A79" s="12"/>
      <c r="B79" s="10"/>
    </row>
    <row r="80" spans="1:2" x14ac:dyDescent="0.2">
      <c r="A80" s="10"/>
      <c r="B80" s="10"/>
    </row>
    <row r="81" spans="1:2" x14ac:dyDescent="0.2">
      <c r="A81" s="12"/>
      <c r="B81" s="12"/>
    </row>
    <row r="82" spans="1:2" x14ac:dyDescent="0.2">
      <c r="A82" s="10"/>
      <c r="B82" s="10"/>
    </row>
    <row r="83" spans="1:2" x14ac:dyDescent="0.2">
      <c r="A83" s="12"/>
      <c r="B83" s="10"/>
    </row>
    <row r="84" spans="1:2" x14ac:dyDescent="0.2">
      <c r="A84" s="10"/>
    </row>
    <row r="85" spans="1:2" x14ac:dyDescent="0.2">
      <c r="A85" s="10"/>
    </row>
    <row r="86" spans="1:2" x14ac:dyDescent="0.2">
      <c r="A86" s="12"/>
    </row>
    <row r="87" spans="1:2" x14ac:dyDescent="0.2">
      <c r="A87" s="12"/>
      <c r="B87" s="10"/>
    </row>
    <row r="88" spans="1:2" x14ac:dyDescent="0.2">
      <c r="A88" s="12"/>
      <c r="B88" s="10"/>
    </row>
    <row r="89" spans="1:2" x14ac:dyDescent="0.2">
      <c r="A89" s="12"/>
      <c r="B89" s="10"/>
    </row>
    <row r="90" spans="1:2" x14ac:dyDescent="0.2">
      <c r="B90" s="10"/>
    </row>
    <row r="91" spans="1:2" x14ac:dyDescent="0.2">
      <c r="A91" s="8"/>
    </row>
    <row r="92" spans="1:2" x14ac:dyDescent="0.2">
      <c r="A92" s="8"/>
    </row>
    <row r="93" spans="1:2" x14ac:dyDescent="0.2">
      <c r="A93" s="10"/>
    </row>
    <row r="94" spans="1:2" x14ac:dyDescent="0.2">
      <c r="A94" s="10"/>
    </row>
    <row r="95" spans="1:2" x14ac:dyDescent="0.2">
      <c r="A95" s="10"/>
    </row>
    <row r="96" spans="1:2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  <row r="111" spans="1:1" x14ac:dyDescent="0.2">
      <c r="A111" s="10"/>
    </row>
    <row r="112" spans="1:1" x14ac:dyDescent="0.2">
      <c r="A112" s="10"/>
    </row>
    <row r="113" spans="1:1" x14ac:dyDescent="0.2">
      <c r="A113" s="10"/>
    </row>
  </sheetData>
  <mergeCells count="1">
    <mergeCell ref="A1:J2"/>
  </mergeCells>
  <printOptions horizontalCentered="1"/>
  <pageMargins left="0.5" right="0.5" top="1" bottom="0.25" header="0.5" footer="0.25"/>
  <pageSetup scale="8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Coversheet</vt:lpstr>
      <vt:lpstr>Gas Mitigation Worksheet</vt:lpstr>
      <vt:lpstr>Oil Mitigation Worksheet</vt:lpstr>
      <vt:lpstr>Instructions</vt:lpstr>
      <vt:lpstr>Coversheet!Print_Area</vt:lpstr>
      <vt:lpstr>'Gas Mitigation Worksheet'!Print_Area</vt:lpstr>
      <vt:lpstr>'Oil Mitigation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Ken J.</dc:creator>
  <cp:lastModifiedBy>Flagstad, Rachael</cp:lastModifiedBy>
  <cp:lastPrinted>2022-01-13T14:53:55Z</cp:lastPrinted>
  <dcterms:created xsi:type="dcterms:W3CDTF">2021-06-25T16:00:42Z</dcterms:created>
  <dcterms:modified xsi:type="dcterms:W3CDTF">2022-01-21T17:30:30Z</dcterms:modified>
</cp:coreProperties>
</file>