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28770" windowHeight="11910" activeTab="3"/>
  </bookViews>
  <sheets>
    <sheet name="Report" sheetId="1" r:id="rId1"/>
    <sheet name="Rcpt Sch" sheetId="2" r:id="rId2"/>
    <sheet name="Disb Sch" sheetId="3" r:id="rId3"/>
    <sheet name="Instructions" sheetId="4" r:id="rId4"/>
  </sheets>
  <definedNames>
    <definedName name="Address">'Report'!$C$8</definedName>
    <definedName name="Amend">'Report'!$E$2</definedName>
    <definedName name="Bio_Soy1">'Report'!$J$17</definedName>
    <definedName name="Bio_Soy10">'Report'!$J$27</definedName>
    <definedName name="Bio_Soy11">'Report'!$J$28</definedName>
    <definedName name="Bio_Soy13">'Report'!$J$29</definedName>
    <definedName name="Bio_Soy14">'Report'!$J$31</definedName>
    <definedName name="Bio_Soy15">'Report'!$J$32</definedName>
    <definedName name="Bio_Soy16">'Report'!$J$33</definedName>
    <definedName name="Bio_Soy2">'Report'!$J$18</definedName>
    <definedName name="Bio_Soy3">'Report'!$J$19</definedName>
    <definedName name="Bio_Soy4">'Report'!$J$20</definedName>
    <definedName name="Bio_Soy5">'Report'!$J$21</definedName>
    <definedName name="Bio_Soy6">'Report'!$J$22</definedName>
    <definedName name="Bio_Soy6A">'Report'!$J$23</definedName>
    <definedName name="Bio_Soy7">'Report'!$J$24</definedName>
    <definedName name="Bio_Soy8">'Report'!$J$25</definedName>
    <definedName name="Bio_Soy9">'Report'!$J$26</definedName>
    <definedName name="City">'Report'!$C$9</definedName>
    <definedName name="Comp1">'Report'!$K$17</definedName>
    <definedName name="Comp10">'Report'!$K$27</definedName>
    <definedName name="Comp11">'Report'!$K$28</definedName>
    <definedName name="Comp13">'Report'!$K$29</definedName>
    <definedName name="Comp14">'Report'!$K$31</definedName>
    <definedName name="Comp15">'Report'!$K$32</definedName>
    <definedName name="Comp16">'Report'!$K$33</definedName>
    <definedName name="Comp2">'Report'!$K$18</definedName>
    <definedName name="Comp3">'Report'!$K$19</definedName>
    <definedName name="Comp4">'Report'!$K$20</definedName>
    <definedName name="Comp5">'Report'!$K$21</definedName>
    <definedName name="Comp6">'Report'!$K$22</definedName>
    <definedName name="Comp6A">'Report'!$K$23</definedName>
    <definedName name="Comp7">'Report'!$K$24</definedName>
    <definedName name="Comp8">'Report'!$K$25</definedName>
    <definedName name="Comp9">'Report'!$K$26</definedName>
    <definedName name="D_Billed">'Disb Sch'!$S$20:$S$65536</definedName>
    <definedName name="D_Carrier">'Disb Sch'!$C$20:$C$65536</definedName>
    <definedName name="D_Carrier_ID">'Disb Sch'!$D$20:$D$65536</definedName>
    <definedName name="D_Dest_City">'Disb Sch'!$I$20:$I$65536</definedName>
    <definedName name="D_Dest_St">'Disb Sch'!$J$20:$J$65536</definedName>
    <definedName name="D_Dest_TCN">'Disb Sch'!$K$20:$K$65536</definedName>
    <definedName name="D_Document">'Disb Sch'!$P$20:$P$65536</definedName>
    <definedName name="D_Gross">'Disb Sch'!$R$20:$R$65536</definedName>
    <definedName name="D_Mode">'Disb Sch'!$E$20:$E$65536</definedName>
    <definedName name="D_Net">'Disb Sch'!$Q$20:$Q$65536</definedName>
    <definedName name="D_Origin_City">'Disb Sch'!$F$20:$F$65536</definedName>
    <definedName name="D_Origin_St">'Disb Sch'!$G$20:$G$65536</definedName>
    <definedName name="D_Origin_TCN">'Disb Sch'!$H$20:$H$65536</definedName>
    <definedName name="D_Product">'Disb Sch'!$B$20:$B$65536</definedName>
    <definedName name="D_Purch">'Disb Sch'!$L$20:$L$65536</definedName>
    <definedName name="D_Purch_ID">'Disb Sch'!$M$20:$M$65536</definedName>
    <definedName name="D_Schedule">'Disb Sch'!$A$20:$A$65536</definedName>
    <definedName name="D_Suffix">'Disb Sch'!$N$20:$N$65536</definedName>
    <definedName name="D_Trans_Date">'Disb Sch'!$O$20:$O$65536</definedName>
    <definedName name="Dyed1">'Report'!$H$17</definedName>
    <definedName name="Dyed10">'Report'!$H$27</definedName>
    <definedName name="Dyed11">'Report'!$H$28</definedName>
    <definedName name="Dyed13">'Report'!$H$29</definedName>
    <definedName name="Dyed15">'Report'!$H$32</definedName>
    <definedName name="Dyed16">'Report'!$H$33</definedName>
    <definedName name="Dyed2">'Report'!$H$18</definedName>
    <definedName name="Dyed3">'Report'!$H$19</definedName>
    <definedName name="Dyed6A">'Report'!$H$23</definedName>
    <definedName name="Dyed7">'Report'!$H$24</definedName>
    <definedName name="Dyed8">'Report'!$H$25</definedName>
    <definedName name="Dyed9">'Report'!$H$26</definedName>
    <definedName name="EDIIndicator">'Report'!$D$1</definedName>
    <definedName name="Email1">'Report'!$C$11</definedName>
    <definedName name="Email2">'Report'!$C$12</definedName>
    <definedName name="Ext">'Report'!$E$14</definedName>
    <definedName name="FEIN">'Report'!$C$6</definedName>
    <definedName name="Heat1">'Report'!$I$17</definedName>
    <definedName name="Heat10">'Report'!$I$27</definedName>
    <definedName name="Heat11">'Report'!$I$28</definedName>
    <definedName name="Heat13">'Report'!$I$29</definedName>
    <definedName name="Heat14">'Report'!$I$31</definedName>
    <definedName name="Heat15">'Report'!$I$32</definedName>
    <definedName name="Heat16">'Report'!$I$33</definedName>
    <definedName name="Heat2">'Report'!$I$18</definedName>
    <definedName name="Heat3">'Report'!$I$19</definedName>
    <definedName name="Heat4">'Report'!$I$20</definedName>
    <definedName name="Heat6">'Report'!$I$22</definedName>
    <definedName name="Heat6A">'Report'!$I$23</definedName>
    <definedName name="Heat7">'Report'!$I$24</definedName>
    <definedName name="Heat8">'Report'!$I$25</definedName>
    <definedName name="Heat9">'Report'!$I$26</definedName>
    <definedName name="License">'Report'!$E$5</definedName>
    <definedName name="Name">'Report'!$C$7</definedName>
    <definedName name="NDCNG1">'Report'!$F$17</definedName>
    <definedName name="NDCNG10">'Report'!$F$27</definedName>
    <definedName name="NDCNG11">'Report'!$F$28</definedName>
    <definedName name="NDCNG13">'Report'!$F$29</definedName>
    <definedName name="NDCNG14">'Report'!$F$31</definedName>
    <definedName name="NDCNG16">'Report'!$F$33</definedName>
    <definedName name="NDCNG2">'Report'!$F$18</definedName>
    <definedName name="NDCNG4">'Report'!$F$20</definedName>
    <definedName name="NDCNG5">'Report'!$F$21</definedName>
    <definedName name="NDCNG6">'Report'!$F$22</definedName>
    <definedName name="NDCNG6A">'Report'!$F$23</definedName>
    <definedName name="NDCNG7">'Report'!$F$24</definedName>
    <definedName name="NDCNG8">'Report'!$F$25</definedName>
    <definedName name="NDCNG9">'Report'!$F$26</definedName>
    <definedName name="Period">'Report'!$C$5</definedName>
    <definedName name="Phone">'Report'!$C$14</definedName>
    <definedName name="PhoneExt">'Report'!$E$14</definedName>
    <definedName name="Preparer">'Report'!$C$13</definedName>
    <definedName name="_xlnm.Print_Titles" localSheetId="2">'Disb Sch'!$1:$19</definedName>
    <definedName name="_xlnm.Print_Titles" localSheetId="1">'Rcpt Sch'!$1:$19</definedName>
    <definedName name="R_Billed">'Rcpt Sch'!$S$20:$S$65536</definedName>
    <definedName name="R_Carrier">'Rcpt Sch'!$C$20:$C$65536</definedName>
    <definedName name="R_Carrier_ID">'Rcpt Sch'!$D$20:$D$65536</definedName>
    <definedName name="R_Dest_City">'Rcpt Sch'!$I$20:$I$65536</definedName>
    <definedName name="R_Dest_St">'Rcpt Sch'!$J$20:$J$65536</definedName>
    <definedName name="R_Dest_TCN">'Rcpt Sch'!$K$20:$K$65536</definedName>
    <definedName name="R_Document">'Rcpt Sch'!$P$20:$P$65536</definedName>
    <definedName name="R_Gross">'Rcpt Sch'!$R$20:$R$65536</definedName>
    <definedName name="R_Mode">'Rcpt Sch'!$E$20:$E$65536</definedName>
    <definedName name="R_Net">'Rcpt Sch'!$Q$20:$Q$65536</definedName>
    <definedName name="R_Origin_City">'Rcpt Sch'!$F$20:$F$65536</definedName>
    <definedName name="R_Origin_St">'Rcpt Sch'!$G$20:$G$65536</definedName>
    <definedName name="R_Origin_TCN">'Rcpt Sch'!$H$20:$H$65536</definedName>
    <definedName name="R_Product">'Rcpt Sch'!$B$20:$B$65536</definedName>
    <definedName name="R_Schedule">'Rcpt Sch'!$A$20:$A$65536</definedName>
    <definedName name="R_Seller">'Rcpt Sch'!$L$20:$L$65536</definedName>
    <definedName name="R_Seller_ID">'Rcpt Sch'!$M$20:$M$65536</definedName>
    <definedName name="R_Suffix">'Rcpt Sch'!$N$20:$N$65536</definedName>
    <definedName name="R_Trans_Date">'Rcpt Sch'!$O$20:$O$65536</definedName>
    <definedName name="sortrange1">'Rcpt Sch'!$A$20:$S$65536</definedName>
    <definedName name="sortrange2">'Disb Sch'!$A$20:$U$65536</definedName>
    <definedName name="State">'Report'!$C$10</definedName>
    <definedName name="Suffix">'Report'!$E$6</definedName>
    <definedName name="Test">'Report'!$E$3</definedName>
    <definedName name="Total1">'Report'!$L$17</definedName>
    <definedName name="Total10">'Report'!$L$27</definedName>
    <definedName name="Total11">'Report'!$L$28</definedName>
    <definedName name="Total13">'Report'!$L$29</definedName>
    <definedName name="Total14">'Report'!$L$31</definedName>
    <definedName name="Total15">'Report'!$L$32</definedName>
    <definedName name="Total16">'Report'!$L$33</definedName>
    <definedName name="Total17">'Report'!$L$34</definedName>
    <definedName name="Total18">'Report'!$L$35</definedName>
    <definedName name="Total2">'Report'!$L$18</definedName>
    <definedName name="Total21">'Report'!$L$36</definedName>
    <definedName name="Total22">'Report'!$L$37</definedName>
    <definedName name="Total23">'Report'!$L$38</definedName>
    <definedName name="Total24">'Report'!$L$39</definedName>
    <definedName name="Total26">'Report'!$L$40</definedName>
    <definedName name="Total3">'Report'!$L$19</definedName>
    <definedName name="Total4">'Report'!$L$20</definedName>
    <definedName name="Total5">'Report'!$L$21</definedName>
    <definedName name="Total6">'Report'!$L$22</definedName>
    <definedName name="Total6A">'Report'!$L$23</definedName>
    <definedName name="Total7">'Report'!$L$24</definedName>
    <definedName name="Total8">'Report'!$L$25</definedName>
    <definedName name="Total9">'Report'!$L$26</definedName>
    <definedName name="Undyed1">'Report'!$G$17</definedName>
    <definedName name="Undyed10">'Report'!$G$27</definedName>
    <definedName name="Undyed11">'Report'!$G$28</definedName>
    <definedName name="Undyed13">'Report'!$G$29</definedName>
    <definedName name="Undyed14">'Report'!$G$31</definedName>
    <definedName name="Undyed2">'Report'!$G$18</definedName>
    <definedName name="Undyed3">'Report'!$G$19</definedName>
    <definedName name="Undyed4">'Report'!$G$20</definedName>
    <definedName name="Undyed5">'Report'!$G$21</definedName>
    <definedName name="Undyed6">'Report'!$G$22</definedName>
    <definedName name="Undyed8">'Report'!$G$25</definedName>
    <definedName name="Undyed9">'Report'!$G$26</definedName>
    <definedName name="Zip">'Report'!$E$10</definedName>
  </definedNames>
  <calcPr fullCalcOnLoad="1"/>
</workbook>
</file>

<file path=xl/comments1.xml><?xml version="1.0" encoding="utf-8"?>
<comments xmlns="http://schemas.openxmlformats.org/spreadsheetml/2006/main">
  <authors>
    <author>ND State Tax Department</author>
    <author>Kevin Schatz</author>
    <author>Doug Arndt</author>
  </authors>
  <commentList>
    <comment ref="E2" authorId="0">
      <text>
        <r>
          <rPr>
            <b/>
            <sz val="8"/>
            <rFont val="Tahoma"/>
            <family val="2"/>
          </rPr>
          <t>The Original or Amended report indicator is required.</t>
        </r>
      </text>
    </comment>
    <comment ref="E3" authorId="0">
      <text>
        <r>
          <rPr>
            <b/>
            <sz val="8"/>
            <color indexed="10"/>
            <rFont val="Tahoma"/>
            <family val="2"/>
          </rPr>
          <t>T</t>
        </r>
        <r>
          <rPr>
            <b/>
            <sz val="8"/>
            <rFont val="Tahoma"/>
            <family val="2"/>
          </rPr>
          <t xml:space="preserve"> must be used during testing process.  Use</t>
        </r>
        <r>
          <rPr>
            <b/>
            <sz val="8"/>
            <color indexed="10"/>
            <rFont val="Tahoma"/>
            <family val="2"/>
          </rPr>
          <t xml:space="preserve"> P</t>
        </r>
        <r>
          <rPr>
            <b/>
            <sz val="8"/>
            <rFont val="Tahoma"/>
            <family val="2"/>
          </rPr>
          <t xml:space="preserve"> once approved to e-file production reports.</t>
        </r>
        <r>
          <rPr>
            <sz val="8"/>
            <rFont val="Tahoma"/>
            <family val="2"/>
          </rPr>
          <t xml:space="preserve">
</t>
        </r>
      </text>
    </comment>
    <comment ref="C10" authorId="0">
      <text>
        <r>
          <rPr>
            <b/>
            <sz val="8"/>
            <rFont val="Tahoma"/>
            <family val="2"/>
          </rPr>
          <t>Use 2 character state designation (i.e., ND).</t>
        </r>
        <r>
          <rPr>
            <sz val="8"/>
            <rFont val="Tahoma"/>
            <family val="2"/>
          </rPr>
          <t xml:space="preserve">
</t>
        </r>
      </text>
    </comment>
    <comment ref="F28" authorId="0">
      <text>
        <r>
          <rPr>
            <b/>
            <sz val="8"/>
            <rFont val="Tahoma"/>
            <family val="2"/>
          </rPr>
          <t>Ending physical inventory is required.</t>
        </r>
      </text>
    </comment>
    <comment ref="K28" authorId="0">
      <text>
        <r>
          <rPr>
            <b/>
            <sz val="8"/>
            <rFont val="Tahoma"/>
            <family val="2"/>
          </rPr>
          <t>Ending physical inventory is required.</t>
        </r>
      </text>
    </comment>
    <comment ref="E5" authorId="0">
      <text>
        <r>
          <rPr>
            <b/>
            <sz val="8"/>
            <rFont val="Tahoma"/>
            <family val="2"/>
          </rPr>
          <t>The state assigned license number is required.</t>
        </r>
        <r>
          <rPr>
            <sz val="8"/>
            <rFont val="Tahoma"/>
            <family val="2"/>
          </rPr>
          <t xml:space="preserve">
</t>
        </r>
      </text>
    </comment>
    <comment ref="E6" authorId="0">
      <text>
        <r>
          <rPr>
            <b/>
            <sz val="8"/>
            <rFont val="Tahoma"/>
            <family val="2"/>
          </rPr>
          <t>The 2 digit state assigned suffix is required.</t>
        </r>
      </text>
    </comment>
    <comment ref="C5" authorId="0">
      <text>
        <r>
          <rPr>
            <b/>
            <sz val="8"/>
            <rFont val="Tahoma"/>
            <family val="2"/>
          </rPr>
          <t>Must use YYYYMM format (i.e. 200507).</t>
        </r>
      </text>
    </comment>
    <comment ref="C6" authorId="0">
      <text>
        <r>
          <rPr>
            <b/>
            <sz val="8"/>
            <rFont val="Tahoma"/>
            <family val="2"/>
          </rPr>
          <t>The 9 character FEIN is required, do not use hyphens.</t>
        </r>
      </text>
    </comment>
    <comment ref="G28" authorId="0">
      <text>
        <r>
          <rPr>
            <b/>
            <sz val="8"/>
            <rFont val="Tahoma"/>
            <family val="2"/>
          </rPr>
          <t>Ending physical inventory is required.</t>
        </r>
      </text>
    </comment>
    <comment ref="H28" authorId="0">
      <text>
        <r>
          <rPr>
            <b/>
            <sz val="8"/>
            <rFont val="Tahoma"/>
            <family val="2"/>
          </rPr>
          <t>Ending physical inventory is required.</t>
        </r>
      </text>
    </comment>
    <comment ref="I28" authorId="0">
      <text>
        <r>
          <rPr>
            <b/>
            <sz val="8"/>
            <rFont val="Tahoma"/>
            <family val="2"/>
          </rPr>
          <t>Ending physical inventory is required.</t>
        </r>
      </text>
    </comment>
    <comment ref="J28" authorId="0">
      <text>
        <r>
          <rPr>
            <b/>
            <sz val="8"/>
            <rFont val="Tahoma"/>
            <family val="2"/>
          </rPr>
          <t>Ending physical inventory is required.</t>
        </r>
      </text>
    </comment>
    <comment ref="E19" authorId="1">
      <text>
        <r>
          <rPr>
            <sz val="8"/>
            <rFont val="Tahoma"/>
            <family val="2"/>
          </rPr>
          <t xml:space="preserve">The total of all transfer (+/-) entries must equal zero.  If ERROR is indicated the totals do not balance.
</t>
        </r>
      </text>
    </comment>
    <comment ref="H32" authorId="2">
      <text>
        <r>
          <rPr>
            <b/>
            <sz val="8"/>
            <rFont val="Tahoma"/>
            <family val="2"/>
          </rPr>
          <t xml:space="preserve">This report form template will adjust the heating fuel tax rate from $.04 to $.02 to $.00 based on the Report Period entered on the top of the Return.
Fuel used for heating is taxed at $.04/Gallon  Starting 1/1/08 through 6/30/09.
Starting 7/1/09 Heating fuel is exempt from motor fuel taxes. Heating fuel sales are reported on Schedule 10A.
7/1/07 Through 1/1/08 heating fuel is reported on Schedule 5x and subject to $.04 tax. 
Prior to 7/1/07 heating fuel is reported on Schedule 5x and subject to 2% tax . Reports Prior to 7/1/07 requires a different report form template. 
If this cell is showing an error message; Verify the Report Period in the header towards the top of this "Report" page has been entered correctly with the following format (YYYYMM).
</t>
        </r>
      </text>
    </comment>
    <comment ref="I32" authorId="2">
      <text>
        <r>
          <rPr>
            <b/>
            <sz val="8"/>
            <rFont val="Tahoma"/>
            <family val="2"/>
          </rPr>
          <t xml:space="preserve">This report form template will adjust the heating fuel tax rate from $.04 to $.02 to $.00 based on the Report Period entered on the top of the Return.
Fuel used for heating is taxed at $.04/Gallon  Starting 1/1/08 through 6/30/09.
Starting 7/1/09 Heating fuel is exempt from motor fuel taxes. Heating fuel sales are reported on Schedule 10A.
7/1/07 Through 1/1/08 heating fuel is reported on Schedule 5x and subject to $.04 tax. 
Prior to 7/1/07 heating fuel is reported on Schedule 5x and subject to 2% tax . Reports Prior to 7/1/07 requires a different report form template. 
If this cell is showing an error message; Verify the Report Period in the header towards the top of this "Report" page has been entered correctly with the following format (YYYYMM).
</t>
        </r>
      </text>
    </comment>
    <comment ref="J32" authorId="2">
      <text>
        <r>
          <rPr>
            <b/>
            <sz val="8"/>
            <rFont val="Tahoma"/>
            <family val="2"/>
          </rPr>
          <t xml:space="preserve">This report form template will adjust the heating fuel tax rate from $.04 to $.02 to $.00 based on the Report Period entered on the top of the Return.
Fuel used for heating is taxed at $.04/Gallon  Starting 1/1/08 through 6/30/09.
Starting 7/1/09 Heating fuel is exempt from motor fuel taxes. Heating fuel sales are reported on Schedule 10A.
7/1/07 Through 1/1/08 heating fuel is reported on Schedule 5x and subject to $.04 tax. 
Prior to 7/1/07 heating fuel is reported on Schedule 5x and subject to 2% tax . Reports Prior to 7/1/07 requires a different report form template. 
If this cell is showing an error message; Verify the Report Period in the header towards the top of this "Report" page has been entered correctly with the following format (YYYYMM).
</t>
        </r>
      </text>
    </comment>
    <comment ref="K32" authorId="2">
      <text>
        <r>
          <rPr>
            <b/>
            <sz val="8"/>
            <rFont val="Tahoma"/>
            <family val="2"/>
          </rPr>
          <t xml:space="preserve">This report form template will adjust the heating fuel tax rate from $.04 to $.02 to $.00 based on the Report Period entered on the top of the Return.
Fuel used for heating is taxed at $.04/Gallon  Starting 1/1/08 through 6/30/09.
Starting 7/1/09 Heating fuel is exempt from motor fuel taxes. Heating fuel sales are reported on Schedule 10A.
7/1/07 Through 1/1/08 heating fuel is reported on Schedule 5x and subject to $.04 tax. 
Prior to 7/1/07 heating fuel is reported on Schedule 5x and subject to 2% tax . Reports Prior to 7/1/07 requires a different report form template. 
If this cell is showing an error message; Verify the Report Period in the header towards the top of this "Report" page has been entered correctly with the following format (YYYYMM).
</t>
        </r>
      </text>
    </comment>
  </commentList>
</comments>
</file>

<file path=xl/sharedStrings.xml><?xml version="1.0" encoding="utf-8"?>
<sst xmlns="http://schemas.openxmlformats.org/spreadsheetml/2006/main" count="378" uniqueCount="257">
  <si>
    <t>Version</t>
  </si>
  <si>
    <t xml:space="preserve">  (O) Original  (A) Amended</t>
  </si>
  <si>
    <t xml:space="preserve">  (P) Production  (T) Test</t>
  </si>
  <si>
    <r>
      <t>Report Period (</t>
    </r>
    <r>
      <rPr>
        <b/>
        <sz val="10"/>
        <color indexed="10"/>
        <rFont val="Arial"/>
        <family val="2"/>
      </rPr>
      <t>YYYYMM</t>
    </r>
    <r>
      <rPr>
        <b/>
        <sz val="10"/>
        <rFont val="Arial"/>
        <family val="2"/>
      </rPr>
      <t>):</t>
    </r>
  </si>
  <si>
    <t>License #:</t>
  </si>
  <si>
    <t>Federal ID:</t>
  </si>
  <si>
    <t>Suffix:</t>
  </si>
  <si>
    <t>Business Name:</t>
  </si>
  <si>
    <t>Address:</t>
  </si>
  <si>
    <t>City:</t>
  </si>
  <si>
    <t>COLUMN A</t>
  </si>
  <si>
    <t>COLUMN B</t>
  </si>
  <si>
    <t>COLUMN C</t>
  </si>
  <si>
    <t>COLUMN D</t>
  </si>
  <si>
    <t>COLUMN E</t>
  </si>
  <si>
    <t>COLUMN F</t>
  </si>
  <si>
    <t>COLUMN G</t>
  </si>
  <si>
    <t>State:</t>
  </si>
  <si>
    <t>Zip Code:</t>
  </si>
  <si>
    <t>CNG</t>
  </si>
  <si>
    <t>UNDYED</t>
  </si>
  <si>
    <t>DYED</t>
  </si>
  <si>
    <t>OTHER HEATING</t>
  </si>
  <si>
    <t>UNBLENDED</t>
  </si>
  <si>
    <t>OTHER</t>
  </si>
  <si>
    <t>General Contact E-mail:</t>
  </si>
  <si>
    <t>Compressed</t>
  </si>
  <si>
    <t>Diesel Fuel</t>
  </si>
  <si>
    <t>Kerosene</t>
  </si>
  <si>
    <t>Dyed &amp; Undyed</t>
  </si>
  <si>
    <t>Blending</t>
  </si>
  <si>
    <t>E-file Coordinator E-mail:</t>
  </si>
  <si>
    <t>&amp; Biodiesel/Soy</t>
  </si>
  <si>
    <t>Waste Oil</t>
  </si>
  <si>
    <t>Components</t>
  </si>
  <si>
    <t>COLUMN</t>
  </si>
  <si>
    <t>Prepared by:</t>
  </si>
  <si>
    <t>Blended with</t>
  </si>
  <si>
    <t>&amp; Soy Oil</t>
  </si>
  <si>
    <t>TOTALS</t>
  </si>
  <si>
    <t>Phone:</t>
  </si>
  <si>
    <t>Pro. 072,</t>
  </si>
  <si>
    <t>Pro. 284,</t>
  </si>
  <si>
    <t>Pro. 160</t>
  </si>
  <si>
    <t>Pro. 228</t>
  </si>
  <si>
    <t>142, 091</t>
  </si>
  <si>
    <t>285, 290</t>
  </si>
  <si>
    <t>Pro. 122</t>
  </si>
  <si>
    <t>1.</t>
  </si>
  <si>
    <t>2.</t>
  </si>
  <si>
    <t>3.</t>
  </si>
  <si>
    <t>Product transfers (+ or -) within tax type 62</t>
  </si>
  <si>
    <t>4.</t>
  </si>
  <si>
    <t>Gal. taxable at $.23 per gal. = Schs. 5+5Q</t>
  </si>
  <si>
    <t>5.</t>
  </si>
  <si>
    <t>Gal. from $.23 per gal. tax-pd. inven. = Sch. 10G</t>
  </si>
  <si>
    <t>6.</t>
  </si>
  <si>
    <t>Net gal. taxable at $.23 per gal. = lines 4-5</t>
  </si>
  <si>
    <t>7.</t>
  </si>
  <si>
    <t>8.</t>
  </si>
  <si>
    <t>9.</t>
  </si>
  <si>
    <t>Gal. ND tax-exempt = Schs. 8+10</t>
  </si>
  <si>
    <t>10.</t>
  </si>
  <si>
    <t>11.</t>
  </si>
  <si>
    <t>Ending physical inventory</t>
  </si>
  <si>
    <t>13.</t>
  </si>
  <si>
    <t>14.</t>
  </si>
  <si>
    <t>Tax due at $.23 per gal. = $.23 x line 6</t>
  </si>
  <si>
    <t>15.</t>
  </si>
  <si>
    <t>16.</t>
  </si>
  <si>
    <t>17.</t>
  </si>
  <si>
    <t>18.</t>
  </si>
  <si>
    <t>Collection allowance = .01 x line 17 (max. $300.00)</t>
  </si>
  <si>
    <t>19.</t>
  </si>
  <si>
    <t>20.</t>
  </si>
  <si>
    <t>For lines 1 through 16, enter the total of Columns A through F in Column G</t>
  </si>
  <si>
    <t>21.</t>
  </si>
  <si>
    <t>22.</t>
  </si>
  <si>
    <t>23.</t>
  </si>
  <si>
    <t>Special Fuel Schedule of Gallons Received</t>
  </si>
  <si>
    <t>Schedule Types:</t>
  </si>
  <si>
    <t>Product Types:</t>
  </si>
  <si>
    <t>Mode Codes:</t>
  </si>
  <si>
    <t xml:space="preserve">J  </t>
  </si>
  <si>
    <t>Truck</t>
  </si>
  <si>
    <t xml:space="preserve">R  </t>
  </si>
  <si>
    <t>Railroad</t>
  </si>
  <si>
    <t xml:space="preserve">B  </t>
  </si>
  <si>
    <t>Barge</t>
  </si>
  <si>
    <t xml:space="preserve">PL  </t>
  </si>
  <si>
    <t>Pipeline</t>
  </si>
  <si>
    <t xml:space="preserve">S  </t>
  </si>
  <si>
    <t>Ship</t>
  </si>
  <si>
    <t>(1)</t>
  </si>
  <si>
    <t>(2)</t>
  </si>
  <si>
    <t>(3)</t>
  </si>
  <si>
    <t>(4)</t>
  </si>
  <si>
    <t>(5)</t>
  </si>
  <si>
    <t>(6)</t>
  </si>
  <si>
    <t>(7)</t>
  </si>
  <si>
    <t>(8)</t>
  </si>
  <si>
    <t>(9)</t>
  </si>
  <si>
    <t>(10)</t>
  </si>
  <si>
    <t>(11)</t>
  </si>
  <si>
    <t>Sch.</t>
  </si>
  <si>
    <t>Pro.</t>
  </si>
  <si>
    <t>Point of Origin</t>
  </si>
  <si>
    <t>Point of Destination</t>
  </si>
  <si>
    <t>Purchased From</t>
  </si>
  <si>
    <t>Seller</t>
  </si>
  <si>
    <t>Transaction</t>
  </si>
  <si>
    <t>Document</t>
  </si>
  <si>
    <t>Net</t>
  </si>
  <si>
    <t>Gross</t>
  </si>
  <si>
    <t>Billed</t>
  </si>
  <si>
    <t>Type</t>
  </si>
  <si>
    <t>Name</t>
  </si>
  <si>
    <t>FEIN</t>
  </si>
  <si>
    <t>Mode</t>
  </si>
  <si>
    <t>City</t>
  </si>
  <si>
    <t>State</t>
  </si>
  <si>
    <t>TCN</t>
  </si>
  <si>
    <t>Seller Name</t>
  </si>
  <si>
    <t>Suffix</t>
  </si>
  <si>
    <t>Date</t>
  </si>
  <si>
    <t>Number</t>
  </si>
  <si>
    <t>Gallons</t>
  </si>
  <si>
    <t>Special Fuel Schedule of Gallons Disbursed</t>
  </si>
  <si>
    <t>5Q</t>
  </si>
  <si>
    <t>5X</t>
  </si>
  <si>
    <t>5Y</t>
  </si>
  <si>
    <t xml:space="preserve">GS  </t>
  </si>
  <si>
    <t>Gas Station</t>
  </si>
  <si>
    <t xml:space="preserve">CE  </t>
  </si>
  <si>
    <t>Summary</t>
  </si>
  <si>
    <t>10G</t>
  </si>
  <si>
    <t>Gallons sold from tax-paid inventory</t>
  </si>
  <si>
    <t>Sold to</t>
  </si>
  <si>
    <t>Purchaser</t>
  </si>
  <si>
    <t>Purchaser Name</t>
  </si>
  <si>
    <t>EXCEL SPREADSHEET FILING INSTRUCTIONS</t>
  </si>
  <si>
    <t>INTRODUCTION:</t>
  </si>
  <si>
    <t>INSTRUCTIONS:</t>
  </si>
  <si>
    <t>FILING OPTIONS:</t>
  </si>
  <si>
    <t>REGISTRATION:</t>
  </si>
  <si>
    <t>HOW TO GET STARTED:</t>
  </si>
  <si>
    <t xml:space="preserve"> </t>
  </si>
  <si>
    <t>Before the Commissioner will accept electronic returns, the following steps must be completed:</t>
  </si>
  <si>
    <t>3.   Complete and submit the registration application.</t>
  </si>
  <si>
    <t>Mailing Address:</t>
  </si>
  <si>
    <t xml:space="preserve">                                   North Dakota Office of State Tax Commissioner</t>
  </si>
  <si>
    <t xml:space="preserve">                                   Motor Fuels Tax Section</t>
  </si>
  <si>
    <t xml:space="preserve">                                   Bismarck, ND  58505-0599</t>
  </si>
  <si>
    <r>
      <t xml:space="preserve">1.   </t>
    </r>
    <r>
      <rPr>
        <b/>
        <sz val="12"/>
        <rFont val="Times New Roman"/>
        <family val="1"/>
      </rPr>
      <t>Do not use hyphens</t>
    </r>
    <r>
      <rPr>
        <sz val="12"/>
        <rFont val="Times New Roman"/>
        <family val="1"/>
      </rPr>
      <t xml:space="preserve"> in FEIN numbers.</t>
    </r>
  </si>
  <si>
    <r>
      <t xml:space="preserve">2.  </t>
    </r>
    <r>
      <rPr>
        <b/>
        <sz val="12"/>
        <rFont val="Times New Roman"/>
        <family val="1"/>
      </rPr>
      <t xml:space="preserve"> Do not type the $ sign </t>
    </r>
    <r>
      <rPr>
        <sz val="12"/>
        <rFont val="Times New Roman"/>
        <family val="1"/>
      </rPr>
      <t>in any value fields.</t>
    </r>
  </si>
  <si>
    <r>
      <t xml:space="preserve">3.   When providing Origin or Destination information on the receipts or disbursements schedules it is preferred that the City be provided but it is not required.  However, </t>
    </r>
    <r>
      <rPr>
        <b/>
        <sz val="12"/>
        <rFont val="Times New Roman"/>
        <family val="1"/>
      </rPr>
      <t>either the State or TCN must be provided</t>
    </r>
    <r>
      <rPr>
        <sz val="12"/>
        <rFont val="Times New Roman"/>
        <family val="1"/>
      </rPr>
      <t>.</t>
    </r>
  </si>
  <si>
    <r>
      <t xml:space="preserve">5.   </t>
    </r>
    <r>
      <rPr>
        <b/>
        <sz val="12"/>
        <rFont val="Times New Roman"/>
        <family val="1"/>
      </rPr>
      <t xml:space="preserve">You may link between the tab pages within the spreadsheet file but DO NOT link the spreadsheet file to another file; </t>
    </r>
    <r>
      <rPr>
        <sz val="12"/>
        <rFont val="Times New Roman"/>
        <family val="1"/>
      </rPr>
      <t>the Commissioner will have access to the spreadsheet file but not to the linked file</t>
    </r>
    <r>
      <rPr>
        <b/>
        <sz val="12"/>
        <rFont val="Times New Roman"/>
        <family val="1"/>
      </rPr>
      <t xml:space="preserve">.   </t>
    </r>
  </si>
  <si>
    <t>A Registration Application for Electronic Filing must be completed and submitted before you can electronically file a return with the Commissioner.   An authorized agent of the company must sign the application.  The signature of the agent will be deemed to be the signature appearing on the electronic return.  A Registration Application can be obtained on the Commissioner's web site or by contacting the Motor Fuels Tax Section.</t>
  </si>
  <si>
    <t>= Optional Field</t>
  </si>
  <si>
    <t>Gal. taxable $.04 per gal = Schs. 5X+5Y</t>
  </si>
  <si>
    <t>12.</t>
  </si>
  <si>
    <t>Tax subject to allowance = lines 14+15+16</t>
  </si>
  <si>
    <t>Book inventory = lines 1+2+3-4-7-8-9-10</t>
  </si>
  <si>
    <t>10A</t>
  </si>
  <si>
    <t>21</t>
  </si>
  <si>
    <t>22</t>
  </si>
  <si>
    <t>For lines 17 through 23, use Column G only</t>
  </si>
  <si>
    <t>Penalty = .05 x line 19 (min. $5.00)</t>
  </si>
  <si>
    <t>Interest  = .01 per month x line 19</t>
  </si>
  <si>
    <t>Inventory forward = last month's line 12 entries</t>
  </si>
  <si>
    <t xml:space="preserve">                                   600 E. Boulevard Ave. Dept 127</t>
  </si>
  <si>
    <t>www.nd.gov/tax</t>
  </si>
  <si>
    <t>fueltax@nd.gov</t>
  </si>
  <si>
    <t xml:space="preserve">Gain or (Losses):  Line 12 Minus Line 11.         </t>
  </si>
  <si>
    <t>Total Due = lines 19+20+21+22</t>
  </si>
  <si>
    <t>E-mail</t>
  </si>
  <si>
    <t>Web Site Address</t>
  </si>
  <si>
    <t>B99 / B100</t>
  </si>
  <si>
    <t>Total tax due = lines 17-18</t>
  </si>
  <si>
    <t>Carrier</t>
  </si>
  <si>
    <t xml:space="preserve">      Technical Assistance: </t>
  </si>
  <si>
    <t xml:space="preserve">     Taxpayer Assistance:</t>
  </si>
  <si>
    <t>Phone:    (701) 328-3382</t>
  </si>
  <si>
    <t>Doug Arndt</t>
  </si>
  <si>
    <t>Phone:    (701) 328-2050</t>
  </si>
  <si>
    <t>darndt@nd.gov</t>
  </si>
  <si>
    <t>Updated</t>
  </si>
  <si>
    <t>Natural Gas(CNG)</t>
  </si>
  <si>
    <t>Liquid Natural</t>
  </si>
  <si>
    <t>Gas(LNG)</t>
  </si>
  <si>
    <t>Pro. 224, 225</t>
  </si>
  <si>
    <t>Insp. Fees = total of Col. G Less Col. A (lines 6+7+8+10)  x .00025</t>
  </si>
  <si>
    <t>Scroll Down or Click Here  for Contact Information</t>
  </si>
  <si>
    <t xml:space="preserve">Gallons sold  for Heating Fuel Or LNG (Ag,Indus,RR) Tax-exempt </t>
  </si>
  <si>
    <t>Stephanie Hegstad</t>
  </si>
  <si>
    <t>shegstad@nd.gov</t>
  </si>
  <si>
    <t>160</t>
  </si>
  <si>
    <t>2A</t>
  </si>
  <si>
    <t>Gallons received from terminals, refineries, tax NOT paid</t>
  </si>
  <si>
    <t>10F</t>
  </si>
  <si>
    <t>Gallons delivered to tax-free storage, or terminal</t>
  </si>
  <si>
    <t>Gal. mfg., purchased, imported = Schs. 1+2+2A+3</t>
  </si>
  <si>
    <t>Gal. ND non-taxable = total of Schs. 6+7+10F</t>
  </si>
  <si>
    <t>225</t>
  </si>
  <si>
    <t>224</t>
  </si>
  <si>
    <t>122</t>
  </si>
  <si>
    <t>285</t>
  </si>
  <si>
    <t>228</t>
  </si>
  <si>
    <t>142</t>
  </si>
  <si>
    <t>091</t>
  </si>
  <si>
    <t>284</t>
  </si>
  <si>
    <t>290</t>
  </si>
  <si>
    <t>072</t>
  </si>
  <si>
    <t>Blending Components</t>
  </si>
  <si>
    <t>Diesel Fuel - Undyed</t>
  </si>
  <si>
    <t>Biodiesel - Undyed (B100)</t>
  </si>
  <si>
    <t>Soy Oil</t>
  </si>
  <si>
    <t>_PhoneExt:</t>
  </si>
  <si>
    <t>ELECTRONIC FILING IS REQUIRED USING TAP (TAXPAYER ACCESS POINT), THE COMMISSIONER'S</t>
  </si>
  <si>
    <t>SECURE WEB APPLICATION.  PAYMENT OPTIONS ARE ALSO AVAILABLE IN TAP.</t>
  </si>
  <si>
    <r>
      <t xml:space="preserve">The Tax Commissioner offers this Excel spreadsheet application as an option for filing fuel tax reports electronically.  These instructions are designed to provide the necessary information needed to file the reports using the Excel spreadsheet format.  This spreadsheet is available on the Commissioner's home page at </t>
    </r>
    <r>
      <rPr>
        <b/>
        <sz val="12"/>
        <rFont val="Times New Roman"/>
        <family val="1"/>
      </rPr>
      <t>www.nd.gov/tax</t>
    </r>
    <r>
      <rPr>
        <sz val="12"/>
        <rFont val="Times New Roman"/>
        <family val="1"/>
      </rPr>
      <t xml:space="preserve"> or by contacting the Motor Fuels Tax Section.  </t>
    </r>
    <r>
      <rPr>
        <b/>
        <sz val="12"/>
        <rFont val="Times New Roman"/>
        <family val="1"/>
      </rPr>
      <t xml:space="preserve">Refer to the Reporting Instructions Manual for information on completing the reports.  </t>
    </r>
  </si>
  <si>
    <r>
      <rPr>
        <sz val="12"/>
        <rFont val="Times New Roman"/>
        <family val="1"/>
      </rPr>
      <t xml:space="preserve">You </t>
    </r>
    <r>
      <rPr>
        <b/>
        <sz val="12"/>
        <rFont val="Times New Roman"/>
        <family val="1"/>
      </rPr>
      <t>must</t>
    </r>
    <r>
      <rPr>
        <sz val="12"/>
        <rFont val="Times New Roman"/>
        <family val="1"/>
      </rPr>
      <t xml:space="preserve"> use the Excel spreadsheet designed by the Commissioner; other spreadsheets will not be accepted.  The spreadsheet is designed in a format that follows the layout of the reports.  The report page is completed by entering all applicable information from the appropriate schedule pages.  The schedules are designed with the fields of information identified by column, each row of the spreadsheet will detail the data for individual transaction entries.  </t>
    </r>
  </si>
  <si>
    <r>
      <t xml:space="preserve">A </t>
    </r>
    <r>
      <rPr>
        <b/>
        <sz val="12"/>
        <rFont val="Times New Roman"/>
        <family val="1"/>
      </rPr>
      <t>Subtotal/Precheck</t>
    </r>
    <r>
      <rPr>
        <sz val="12"/>
        <rFont val="Times New Roman"/>
        <family val="1"/>
      </rPr>
      <t xml:space="preserve"> button is available on the Report page and both Schedule pages, however, </t>
    </r>
    <r>
      <rPr>
        <b/>
        <sz val="12"/>
        <rFont val="Times New Roman"/>
        <family val="1"/>
      </rPr>
      <t xml:space="preserve">you must enable macros to make this option available.  </t>
    </r>
  </si>
  <si>
    <r>
      <t xml:space="preserve">Complete the information at the top of the Report page, the beginning inventory, product transfer information, and the ending physical inventory.  Next complete the detail entries on both Schedule pages.  After the schedule detail information has been completed click on the Subtotal/Precheck button on either of the pages; this will total the schedule information and carry the totals to the appropriate fields on the Report page.  In addition it checks for any required fields that may not have been completed, any fields completed in the wrong format, and various other errors. </t>
    </r>
    <r>
      <rPr>
        <b/>
        <sz val="12"/>
        <rFont val="Times New Roman"/>
        <family val="1"/>
      </rPr>
      <t xml:space="preserve"> Errors will be indicated one at a time; after each error has been corrected click the button again and address each error until all have been corrected.</t>
    </r>
    <r>
      <rPr>
        <sz val="12"/>
        <rFont val="Times New Roman"/>
        <family val="1"/>
      </rPr>
      <t xml:space="preserve">  The Subtotal/Precheck option is made available to assist in completing the report; it is your responsibility to insure that all reported information is correct.  </t>
    </r>
  </si>
  <si>
    <r>
      <t xml:space="preserve">Print Voucher </t>
    </r>
    <r>
      <rPr>
        <sz val="12"/>
        <rFont val="Times New Roman"/>
        <family val="1"/>
      </rPr>
      <t xml:space="preserve">Button- This button prints out a voucher from the tab labeled Voucher. The information on the voucher is entered from the completed report. </t>
    </r>
  </si>
  <si>
    <r>
      <t xml:space="preserve">Voucher Instructions- </t>
    </r>
    <r>
      <rPr>
        <sz val="12"/>
        <rFont val="Times New Roman"/>
        <family val="1"/>
      </rPr>
      <t xml:space="preserve">Send a voucher when submitting an electronic report with a payment by check. Do not send a voucher with a paper report. Do not send a voucher for an electronic payment.  </t>
    </r>
    <r>
      <rPr>
        <b/>
        <sz val="12"/>
        <rFont val="Times New Roman"/>
        <family val="1"/>
      </rPr>
      <t>Do not submit a voucher for a zero balance due.</t>
    </r>
  </si>
  <si>
    <r>
      <t xml:space="preserve">4.  The Commissioner has provided certain calculation formulas on the report and schedule pages; </t>
    </r>
    <r>
      <rPr>
        <b/>
        <sz val="12"/>
        <rFont val="Times New Roman"/>
        <family val="1"/>
      </rPr>
      <t>do not change any formulas that have been provided</t>
    </r>
    <r>
      <rPr>
        <sz val="12"/>
        <rFont val="Times New Roman"/>
        <family val="1"/>
      </rPr>
      <t xml:space="preserve">.  </t>
    </r>
  </si>
  <si>
    <t>6.   The  Sort buttons sort the data in various sequences on the schedules as labeled:</t>
  </si>
  <si>
    <t xml:space="preserve">        A.)  Schedule Type and then Product Type and then Transaction Date</t>
  </si>
  <si>
    <t xml:space="preserve">        B.)  Product Type and then Schedule Type and then Transaction Date.</t>
  </si>
  <si>
    <t xml:space="preserve">        C.) Transaction Date and then Product Type and then Schedule Type.</t>
  </si>
  <si>
    <r>
      <t xml:space="preserve">7    Use the </t>
    </r>
    <r>
      <rPr>
        <b/>
        <sz val="12"/>
        <rFont val="Times New Roman"/>
        <family val="1"/>
      </rPr>
      <t xml:space="preserve">Import </t>
    </r>
    <r>
      <rPr>
        <sz val="12"/>
        <rFont val="Times New Roman"/>
        <family val="1"/>
      </rPr>
      <t>button on the report page to convert a previous version file to the current version for amending.</t>
    </r>
  </si>
  <si>
    <t>Electronic returns are required, and must be filed, by submitting an electronic file using the Tax Commissioner's secure TAP web application.</t>
  </si>
  <si>
    <t>A request must be submitted to the Commissioner for approval for the filing of paper reports.</t>
  </si>
  <si>
    <r>
      <t xml:space="preserve">1.   Contact the Commissioner or go to the Commissioner's web site at </t>
    </r>
    <r>
      <rPr>
        <b/>
        <u val="single"/>
        <sz val="12"/>
        <rFont val="Times New Roman"/>
        <family val="1"/>
      </rPr>
      <t>www.nd.gov/tax</t>
    </r>
    <r>
      <rPr>
        <sz val="12"/>
        <rFont val="Times New Roman"/>
        <family val="1"/>
      </rPr>
      <t xml:space="preserve">  to get the spreadsheet template for the appropriate tax type, instructions, and registration information.  The instructions should include all necessary information, but you are encouraged to contact the Commissioner if you have questions.</t>
    </r>
  </si>
  <si>
    <t>2.   Determine which electronic method you prefer, Excel template or EDI, for transmitting your electronic returns.</t>
  </si>
  <si>
    <t>TAP Web Site Address (to upload reports)</t>
  </si>
  <si>
    <t>https://apps.nd.gov/tax/tap</t>
  </si>
  <si>
    <t>CONTACTS</t>
  </si>
  <si>
    <t>Gallons received in North Dakota - tax paid</t>
  </si>
  <si>
    <t>Gallons received in North Dakota - tax NOT paid</t>
  </si>
  <si>
    <t>Gallons imported into ND by your business - tax NOT paid</t>
  </si>
  <si>
    <t>Gallons sold to retailers for resale - $.23 per gallon taxable</t>
  </si>
  <si>
    <t>Gallons sold to consumers, or used - $.23 per gallon taxable</t>
  </si>
  <si>
    <t>Gallons sold to licensed suppliers or distributors for resale - non-taxable</t>
  </si>
  <si>
    <t>Gallons exported out of North Dakota by your business to - non-taxable</t>
  </si>
  <si>
    <t>Gallons sold to agencies of the U.S. Government - tax-exempt (or tax credit taken)</t>
  </si>
  <si>
    <t>Gallons sold to Native Americans - tax-exempt</t>
  </si>
  <si>
    <t>SPECIAL FUEL TAX</t>
  </si>
  <si>
    <t>REPORT FORM</t>
  </si>
  <si>
    <t>SFD</t>
  </si>
  <si>
    <t/>
  </si>
  <si>
    <t>Not Used On Tribal Report</t>
  </si>
  <si>
    <t>Not Used</t>
  </si>
  <si>
    <t>TURTLE MOUNTAIN TRIBE</t>
  </si>
  <si>
    <t>SFD - SFN 23010 (02-2020)Excel</t>
  </si>
  <si>
    <t>TM</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</si>
</sst>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00000_);_(* \(#,##0.00000\);_(* &quot;-&quot;?????_);_(@_)"/>
    <numFmt numFmtId="166" formatCode="mm/dd/yy;@"/>
    <numFmt numFmtId="167" formatCode="_(* #,##0.000_);_(* \(#,##0.000\);_(* &quot;-&quot;???_);_(@_)"/>
    <numFmt numFmtId="168" formatCode="[$-409]dddd\,\ mmmm\ dd\,\ yyyy"/>
    <numFmt numFmtId="169" formatCode="_(* #,##0.0_);_(* \(#,##0.0\);_(* &quot;-&quot;??_);_(@_)"/>
    <numFmt numFmtId="170" formatCode="_(* #,##0_);_(* \(#,##0\);_(* &quot;-&quot;??_);_(@_)"/>
    <numFmt numFmtId="171" formatCode="mm/dd/yyyy"/>
    <numFmt numFmtId="172" formatCode="[$-409]mmm\-yy;@"/>
    <numFmt numFmtId="173" formatCode="mmm\-yyyy"/>
    <numFmt numFmtId="174" formatCode="&quot;$&quot;#,##0.00"/>
    <numFmt numFmtId="175" formatCode="m/d/yy;@"/>
  </numFmts>
  <fonts count="76">
    <font>
      <sz val="10"/>
      <name val="Arial"/>
      <family val="0"/>
    </font>
    <font>
      <u val="single"/>
      <sz val="7.5"/>
      <color indexed="36"/>
      <name val="Arial"/>
      <family val="2"/>
    </font>
    <font>
      <u val="single"/>
      <sz val="7.5"/>
      <color indexed="12"/>
      <name val="Arial"/>
      <family val="2"/>
    </font>
    <font>
      <sz val="8"/>
      <name val="Arial"/>
      <family val="2"/>
    </font>
    <font>
      <b/>
      <sz val="11"/>
      <name val="Arial"/>
      <family val="2"/>
    </font>
    <font>
      <b/>
      <sz val="10"/>
      <color indexed="10"/>
      <name val="Arial"/>
      <family val="2"/>
    </font>
    <font>
      <b/>
      <sz val="10"/>
      <name val="Arial"/>
      <family val="2"/>
    </font>
    <font>
      <sz val="11"/>
      <name val="Arial"/>
      <family val="2"/>
    </font>
    <font>
      <b/>
      <sz val="20"/>
      <name val="Arial"/>
      <family val="2"/>
    </font>
    <font>
      <b/>
      <sz val="9"/>
      <name val="Arial"/>
      <family val="2"/>
    </font>
    <font>
      <sz val="9"/>
      <name val="Arial"/>
      <family val="2"/>
    </font>
    <font>
      <b/>
      <i/>
      <sz val="9"/>
      <name val="Arial"/>
      <family val="2"/>
    </font>
    <font>
      <b/>
      <sz val="12"/>
      <name val="Arial"/>
      <family val="2"/>
    </font>
    <font>
      <b/>
      <u val="single"/>
      <sz val="10"/>
      <name val="Arial"/>
      <family val="2"/>
    </font>
    <font>
      <b/>
      <i/>
      <sz val="10"/>
      <name val="Arial"/>
      <family val="2"/>
    </font>
    <font>
      <i/>
      <sz val="8"/>
      <name val="Arial"/>
      <family val="2"/>
    </font>
    <font>
      <i/>
      <sz val="9"/>
      <name val="Arial"/>
      <family val="2"/>
    </font>
    <font>
      <b/>
      <sz val="14"/>
      <name val="Times New Roman"/>
      <family val="1"/>
    </font>
    <font>
      <b/>
      <i/>
      <sz val="12"/>
      <name val="Times New Roman"/>
      <family val="1"/>
    </font>
    <font>
      <b/>
      <sz val="12"/>
      <name val="Times New Roman"/>
      <family val="1"/>
    </font>
    <font>
      <sz val="12"/>
      <name val="Times New Roman"/>
      <family val="1"/>
    </font>
    <font>
      <b/>
      <u val="single"/>
      <sz val="12"/>
      <name val="Times New Roman"/>
      <family val="1"/>
    </font>
    <font>
      <sz val="8"/>
      <name val="Tahoma"/>
      <family val="2"/>
    </font>
    <font>
      <b/>
      <sz val="8"/>
      <name val="Tahoma"/>
      <family val="2"/>
    </font>
    <font>
      <b/>
      <sz val="8"/>
      <color indexed="10"/>
      <name val="Tahoma"/>
      <family val="2"/>
    </font>
    <font>
      <b/>
      <sz val="8"/>
      <color indexed="10"/>
      <name val="Arial"/>
      <family val="2"/>
    </font>
    <font>
      <u val="single"/>
      <sz val="12"/>
      <color indexed="12"/>
      <name val="Arial"/>
      <family val="2"/>
    </font>
    <font>
      <b/>
      <sz val="8"/>
      <name val="Arial"/>
      <family val="2"/>
    </font>
    <font>
      <sz val="9"/>
      <color indexed="10"/>
      <name val="Arial"/>
      <family val="2"/>
    </font>
    <font>
      <sz val="9"/>
      <color indexed="23"/>
      <name val="Arial"/>
      <family val="2"/>
    </font>
    <font>
      <sz val="9"/>
      <name val="Arial Black"/>
      <family val="2"/>
    </font>
    <font>
      <i/>
      <u val="single"/>
      <sz val="12"/>
      <color indexed="12"/>
      <name val="Arial"/>
      <family val="2"/>
    </font>
    <font>
      <i/>
      <sz val="12"/>
      <name val="Times New Roman"/>
      <family val="1"/>
    </font>
    <font>
      <sz val="12"/>
      <name val="Cambria"/>
      <family val="1"/>
    </font>
    <font>
      <u val="single"/>
      <sz val="12"/>
      <color indexed="12"/>
      <name val="Cambria"/>
      <family val="1"/>
    </font>
    <font>
      <b/>
      <sz val="10"/>
      <name val="Verdana"/>
      <family val="2"/>
    </font>
    <font>
      <b/>
      <sz val="8"/>
      <name val="Verdana"/>
      <family val="2"/>
    </font>
    <font>
      <b/>
      <sz val="12.5"/>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9"/>
      <name val="Arial"/>
      <family val="2"/>
    </font>
    <font>
      <b/>
      <i/>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0"/>
      <name val="Arial"/>
      <family val="2"/>
    </font>
    <font>
      <b/>
      <i/>
      <sz val="12"/>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3"/>
        <bgColor indexed="64"/>
      </patternFill>
    </fill>
    <fill>
      <patternFill patternType="solid">
        <fgColor indexed="43"/>
        <bgColor indexed="64"/>
      </patternFill>
    </fill>
    <fill>
      <patternFill patternType="solid">
        <fgColor theme="0" tint="-0.499969989061355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1"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2"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75">
    <xf numFmtId="0" fontId="0" fillId="0" borderId="0" xfId="0" applyAlignment="1">
      <alignment/>
    </xf>
    <xf numFmtId="0" fontId="4" fillId="0" borderId="0" xfId="0" applyFont="1" applyAlignment="1" applyProtection="1">
      <alignment/>
      <protection/>
    </xf>
    <xf numFmtId="0" fontId="0" fillId="0" borderId="0" xfId="0" applyAlignment="1" applyProtection="1">
      <alignment/>
      <protection/>
    </xf>
    <xf numFmtId="0" fontId="3" fillId="0" borderId="0" xfId="0" applyFont="1" applyAlignment="1" applyProtection="1">
      <alignment horizontal="right"/>
      <protection/>
    </xf>
    <xf numFmtId="17" fontId="3" fillId="0" borderId="0" xfId="0" applyNumberFormat="1" applyFont="1" applyAlignment="1" applyProtection="1">
      <alignment horizontal="left"/>
      <protection/>
    </xf>
    <xf numFmtId="0" fontId="0" fillId="0" borderId="0" xfId="0" applyAlignment="1" applyProtection="1">
      <alignment/>
      <protection locked="0"/>
    </xf>
    <xf numFmtId="49" fontId="6" fillId="33" borderId="10" xfId="0" applyNumberFormat="1" applyFont="1" applyFill="1" applyBorder="1" applyAlignment="1" applyProtection="1">
      <alignment horizontal="left"/>
      <protection/>
    </xf>
    <xf numFmtId="49" fontId="6" fillId="33" borderId="11" xfId="0" applyNumberFormat="1" applyFont="1" applyFill="1" applyBorder="1" applyAlignment="1" applyProtection="1">
      <alignment horizontal="left"/>
      <protection/>
    </xf>
    <xf numFmtId="49" fontId="4" fillId="0" borderId="0" xfId="0" applyNumberFormat="1" applyFont="1" applyBorder="1" applyAlignment="1" applyProtection="1">
      <alignment/>
      <protection/>
    </xf>
    <xf numFmtId="49" fontId="7" fillId="0" borderId="12" xfId="0" applyNumberFormat="1" applyFont="1" applyBorder="1" applyAlignment="1" applyProtection="1">
      <alignment horizontal="center"/>
      <protection locked="0"/>
    </xf>
    <xf numFmtId="0" fontId="6" fillId="33" borderId="10" xfId="0" applyFont="1" applyFill="1" applyBorder="1" applyAlignment="1" applyProtection="1">
      <alignment/>
      <protection/>
    </xf>
    <xf numFmtId="0" fontId="6" fillId="33" borderId="11" xfId="0" applyFont="1" applyFill="1" applyBorder="1" applyAlignment="1" applyProtection="1">
      <alignment/>
      <protection/>
    </xf>
    <xf numFmtId="0" fontId="6" fillId="33" borderId="13" xfId="0" applyFont="1" applyFill="1" applyBorder="1" applyAlignment="1" applyProtection="1">
      <alignment horizontal="right"/>
      <protection/>
    </xf>
    <xf numFmtId="49" fontId="6" fillId="0" borderId="11" xfId="0" applyNumberFormat="1" applyFont="1" applyBorder="1" applyAlignment="1" applyProtection="1">
      <alignment/>
      <protection locked="0"/>
    </xf>
    <xf numFmtId="49" fontId="6" fillId="33" borderId="13" xfId="0" applyNumberFormat="1" applyFont="1" applyFill="1" applyBorder="1" applyAlignment="1" applyProtection="1">
      <alignment horizontal="right"/>
      <protection/>
    </xf>
    <xf numFmtId="49" fontId="6" fillId="0" borderId="14" xfId="0" applyNumberFormat="1" applyFont="1" applyBorder="1" applyAlignment="1" applyProtection="1">
      <alignment/>
      <protection locked="0"/>
    </xf>
    <xf numFmtId="0" fontId="6" fillId="33" borderId="15" xfId="0" applyFont="1" applyFill="1" applyBorder="1" applyAlignment="1">
      <alignment horizontal="right"/>
    </xf>
    <xf numFmtId="49" fontId="6" fillId="0" borderId="16" xfId="0" applyNumberFormat="1" applyFont="1" applyBorder="1" applyAlignment="1" applyProtection="1">
      <alignment/>
      <protection locked="0"/>
    </xf>
    <xf numFmtId="49" fontId="6" fillId="33" borderId="12" xfId="0" applyNumberFormat="1" applyFont="1" applyFill="1" applyBorder="1" applyAlignment="1">
      <alignment horizontal="right"/>
    </xf>
    <xf numFmtId="49" fontId="6" fillId="0" borderId="13" xfId="0" applyNumberFormat="1" applyFont="1" applyBorder="1" applyAlignment="1" applyProtection="1">
      <alignment/>
      <protection locked="0"/>
    </xf>
    <xf numFmtId="0" fontId="6" fillId="33" borderId="15" xfId="0" applyFont="1" applyFill="1" applyBorder="1" applyAlignment="1" applyProtection="1">
      <alignment horizontal="right"/>
      <protection/>
    </xf>
    <xf numFmtId="49" fontId="6" fillId="33" borderId="14" xfId="0" applyNumberFormat="1" applyFont="1" applyFill="1" applyBorder="1" applyAlignment="1">
      <alignment horizontal="center"/>
    </xf>
    <xf numFmtId="49" fontId="9" fillId="33" borderId="14" xfId="0" applyNumberFormat="1" applyFont="1" applyFill="1" applyBorder="1" applyAlignment="1">
      <alignment horizontal="center"/>
    </xf>
    <xf numFmtId="49" fontId="6" fillId="0" borderId="10" xfId="0" applyNumberFormat="1" applyFont="1" applyBorder="1" applyAlignment="1" applyProtection="1">
      <alignment/>
      <protection locked="0"/>
    </xf>
    <xf numFmtId="49" fontId="6" fillId="33" borderId="14" xfId="0" applyNumberFormat="1" applyFont="1" applyFill="1" applyBorder="1" applyAlignment="1" applyProtection="1">
      <alignment horizontal="right"/>
      <protection/>
    </xf>
    <xf numFmtId="49" fontId="9" fillId="33" borderId="12" xfId="0" applyNumberFormat="1" applyFont="1" applyFill="1" applyBorder="1" applyAlignment="1">
      <alignment horizontal="center"/>
    </xf>
    <xf numFmtId="49" fontId="9" fillId="33" borderId="17" xfId="0" applyNumberFormat="1" applyFont="1" applyFill="1" applyBorder="1" applyAlignment="1">
      <alignment horizontal="center"/>
    </xf>
    <xf numFmtId="49" fontId="9" fillId="33" borderId="13" xfId="0" applyNumberFormat="1" applyFont="1" applyFill="1" applyBorder="1" applyAlignment="1">
      <alignment horizontal="center"/>
    </xf>
    <xf numFmtId="49" fontId="9" fillId="33" borderId="15" xfId="0" applyNumberFormat="1" applyFont="1" applyFill="1" applyBorder="1" applyAlignment="1">
      <alignment horizontal="center"/>
    </xf>
    <xf numFmtId="49" fontId="9" fillId="33" borderId="18" xfId="0" applyNumberFormat="1" applyFont="1" applyFill="1" applyBorder="1" applyAlignment="1">
      <alignment horizontal="center"/>
    </xf>
    <xf numFmtId="49" fontId="10" fillId="0" borderId="0" xfId="0" applyNumberFormat="1" applyFont="1" applyBorder="1" applyAlignment="1" applyProtection="1">
      <alignment/>
      <protection/>
    </xf>
    <xf numFmtId="49" fontId="0" fillId="33" borderId="18" xfId="0" applyNumberFormat="1" applyFill="1" applyBorder="1" applyAlignment="1">
      <alignment/>
    </xf>
    <xf numFmtId="0" fontId="6" fillId="33" borderId="12" xfId="0" applyFont="1" applyFill="1" applyBorder="1" applyAlignment="1">
      <alignment horizontal="right"/>
    </xf>
    <xf numFmtId="49" fontId="10" fillId="33" borderId="15" xfId="0" applyNumberFormat="1" applyFont="1" applyFill="1" applyBorder="1" applyAlignment="1">
      <alignment/>
    </xf>
    <xf numFmtId="41" fontId="11" fillId="0" borderId="0" xfId="0" applyNumberFormat="1" applyFont="1" applyBorder="1" applyAlignment="1" applyProtection="1">
      <alignment horizontal="center"/>
      <protection/>
    </xf>
    <xf numFmtId="49" fontId="10" fillId="33" borderId="12" xfId="0" applyNumberFormat="1" applyFont="1" applyFill="1" applyBorder="1" applyAlignment="1">
      <alignment/>
    </xf>
    <xf numFmtId="49" fontId="10" fillId="34" borderId="10" xfId="0" applyNumberFormat="1" applyFont="1" applyFill="1" applyBorder="1" applyAlignment="1">
      <alignment/>
    </xf>
    <xf numFmtId="49" fontId="10" fillId="34" borderId="19" xfId="0" applyNumberFormat="1" applyFont="1" applyFill="1" applyBorder="1" applyAlignment="1">
      <alignment/>
    </xf>
    <xf numFmtId="49" fontId="10" fillId="34" borderId="11" xfId="0" applyNumberFormat="1" applyFont="1" applyFill="1" applyBorder="1" applyAlignment="1">
      <alignment/>
    </xf>
    <xf numFmtId="49" fontId="10" fillId="0" borderId="14" xfId="0" applyNumberFormat="1" applyFont="1" applyBorder="1" applyAlignment="1" quotePrefix="1">
      <alignment/>
    </xf>
    <xf numFmtId="49" fontId="0" fillId="0" borderId="20" xfId="0" applyNumberFormat="1" applyFont="1" applyBorder="1" applyAlignment="1">
      <alignment/>
    </xf>
    <xf numFmtId="49" fontId="10" fillId="0" borderId="21" xfId="0" applyNumberFormat="1" applyFont="1" applyBorder="1" applyAlignment="1">
      <alignment/>
    </xf>
    <xf numFmtId="49" fontId="10" fillId="0" borderId="16" xfId="0" applyNumberFormat="1" applyFont="1" applyBorder="1" applyAlignment="1">
      <alignment/>
    </xf>
    <xf numFmtId="37" fontId="0" fillId="0" borderId="14" xfId="42" applyNumberFormat="1" applyFont="1" applyFill="1" applyBorder="1" applyAlignment="1" applyProtection="1">
      <alignment/>
      <protection locked="0"/>
    </xf>
    <xf numFmtId="37" fontId="0" fillId="0" borderId="10" xfId="42" applyNumberFormat="1" applyFont="1" applyFill="1" applyBorder="1" applyAlignment="1" applyProtection="1">
      <alignment/>
      <protection locked="0"/>
    </xf>
    <xf numFmtId="37" fontId="0" fillId="35" borderId="14" xfId="42" applyNumberFormat="1" applyFont="1" applyFill="1" applyBorder="1" applyAlignment="1" applyProtection="1">
      <alignment/>
      <protection/>
    </xf>
    <xf numFmtId="49" fontId="10" fillId="33" borderId="14" xfId="0" applyNumberFormat="1" applyFont="1" applyFill="1" applyBorder="1" applyAlignment="1" quotePrefix="1">
      <alignment/>
    </xf>
    <xf numFmtId="49" fontId="10" fillId="0" borderId="14" xfId="0" applyNumberFormat="1" applyFont="1" applyBorder="1" applyAlignment="1">
      <alignment/>
    </xf>
    <xf numFmtId="49" fontId="0" fillId="0" borderId="18" xfId="0" applyNumberFormat="1" applyFont="1" applyBorder="1" applyAlignment="1">
      <alignment/>
    </xf>
    <xf numFmtId="49" fontId="10" fillId="0" borderId="0" xfId="0" applyNumberFormat="1" applyFont="1" applyBorder="1" applyAlignment="1">
      <alignment/>
    </xf>
    <xf numFmtId="49" fontId="10" fillId="0" borderId="22" xfId="0" applyNumberFormat="1" applyFont="1" applyBorder="1" applyAlignment="1">
      <alignment/>
    </xf>
    <xf numFmtId="49" fontId="10" fillId="33" borderId="14" xfId="0" applyNumberFormat="1" applyFont="1" applyFill="1" applyBorder="1" applyAlignment="1">
      <alignment/>
    </xf>
    <xf numFmtId="37" fontId="5" fillId="34" borderId="14" xfId="42" applyNumberFormat="1" applyFont="1" applyFill="1" applyBorder="1" applyAlignment="1" applyProtection="1">
      <alignment horizontal="center"/>
      <protection/>
    </xf>
    <xf numFmtId="49" fontId="0" fillId="0" borderId="15" xfId="0" applyNumberFormat="1" applyFont="1" applyBorder="1" applyAlignment="1">
      <alignment/>
    </xf>
    <xf numFmtId="37" fontId="0" fillId="35" borderId="10" xfId="42" applyNumberFormat="1" applyFont="1" applyFill="1" applyBorder="1" applyAlignment="1" applyProtection="1">
      <alignment/>
      <protection/>
    </xf>
    <xf numFmtId="49" fontId="0" fillId="0" borderId="13" xfId="0" applyNumberFormat="1" applyFont="1" applyFill="1" applyBorder="1" applyAlignment="1">
      <alignment/>
    </xf>
    <xf numFmtId="49" fontId="10" fillId="0" borderId="21" xfId="0" applyNumberFormat="1" applyFont="1" applyFill="1" applyBorder="1" applyAlignment="1">
      <alignment/>
    </xf>
    <xf numFmtId="49" fontId="10" fillId="0" borderId="16" xfId="0" applyNumberFormat="1" applyFont="1" applyFill="1" applyBorder="1" applyAlignment="1">
      <alignment/>
    </xf>
    <xf numFmtId="39" fontId="0" fillId="35" borderId="14" xfId="42" applyNumberFormat="1" applyFont="1" applyFill="1" applyBorder="1" applyAlignment="1" applyProtection="1">
      <alignment horizontal="right"/>
      <protection/>
    </xf>
    <xf numFmtId="39" fontId="0" fillId="35" borderId="10" xfId="42" applyNumberFormat="1" applyFont="1" applyFill="1" applyBorder="1" applyAlignment="1" applyProtection="1">
      <alignment horizontal="right"/>
      <protection/>
    </xf>
    <xf numFmtId="44" fontId="0" fillId="35" borderId="14" xfId="42" applyNumberFormat="1" applyFont="1" applyFill="1" applyBorder="1" applyAlignment="1" applyProtection="1">
      <alignment horizontal="right"/>
      <protection/>
    </xf>
    <xf numFmtId="49" fontId="0" fillId="0" borderId="15" xfId="0" applyNumberFormat="1" applyFont="1" applyFill="1" applyBorder="1" applyAlignment="1">
      <alignment/>
    </xf>
    <xf numFmtId="49" fontId="10" fillId="0" borderId="0" xfId="0" applyNumberFormat="1" applyFont="1" applyFill="1" applyBorder="1" applyAlignment="1">
      <alignment/>
    </xf>
    <xf numFmtId="49" fontId="10" fillId="0" borderId="22" xfId="0" applyNumberFormat="1" applyFont="1" applyFill="1" applyBorder="1" applyAlignment="1">
      <alignment/>
    </xf>
    <xf numFmtId="39" fontId="0" fillId="34" borderId="18" xfId="42" applyNumberFormat="1" applyFont="1" applyFill="1" applyBorder="1" applyAlignment="1">
      <alignment/>
    </xf>
    <xf numFmtId="39" fontId="0" fillId="34" borderId="0" xfId="42" applyNumberFormat="1" applyFont="1" applyFill="1" applyBorder="1" applyAlignment="1">
      <alignment/>
    </xf>
    <xf numFmtId="39" fontId="0" fillId="34" borderId="21" xfId="42" applyNumberFormat="1" applyFont="1" applyFill="1" applyBorder="1" applyAlignment="1">
      <alignment/>
    </xf>
    <xf numFmtId="39" fontId="0" fillId="34" borderId="16" xfId="42" applyNumberFormat="1" applyFont="1" applyFill="1" applyBorder="1" applyAlignment="1">
      <alignment/>
    </xf>
    <xf numFmtId="39" fontId="0" fillId="34" borderId="22" xfId="42" applyNumberFormat="1" applyFont="1" applyFill="1" applyBorder="1" applyAlignment="1">
      <alignment/>
    </xf>
    <xf numFmtId="39" fontId="0" fillId="34" borderId="17" xfId="42" applyNumberFormat="1" applyFont="1" applyFill="1" applyBorder="1" applyAlignment="1">
      <alignment/>
    </xf>
    <xf numFmtId="39" fontId="0" fillId="34" borderId="23" xfId="42" applyNumberFormat="1" applyFont="1" applyFill="1" applyBorder="1" applyAlignment="1">
      <alignment/>
    </xf>
    <xf numFmtId="39" fontId="0" fillId="34" borderId="24" xfId="42" applyNumberFormat="1" applyFont="1" applyFill="1" applyBorder="1" applyAlignment="1">
      <alignment/>
    </xf>
    <xf numFmtId="39" fontId="0" fillId="34" borderId="20" xfId="42" applyNumberFormat="1" applyFont="1" applyFill="1" applyBorder="1" applyAlignment="1">
      <alignment/>
    </xf>
    <xf numFmtId="49" fontId="9" fillId="0" borderId="23" xfId="0" applyNumberFormat="1" applyFont="1" applyBorder="1" applyAlignment="1">
      <alignment/>
    </xf>
    <xf numFmtId="49" fontId="9" fillId="0" borderId="24" xfId="0" applyNumberFormat="1" applyFont="1" applyBorder="1" applyAlignment="1">
      <alignment/>
    </xf>
    <xf numFmtId="44" fontId="6" fillId="35" borderId="14" xfId="42" applyNumberFormat="1" applyFont="1" applyFill="1" applyBorder="1" applyAlignment="1" applyProtection="1">
      <alignment horizontal="right"/>
      <protection/>
    </xf>
    <xf numFmtId="49" fontId="0" fillId="0" borderId="0" xfId="0" applyNumberFormat="1" applyAlignment="1" applyProtection="1">
      <alignment horizontal="center"/>
      <protection/>
    </xf>
    <xf numFmtId="49" fontId="0" fillId="0" borderId="0" xfId="0" applyNumberFormat="1" applyAlignment="1" applyProtection="1">
      <alignment/>
      <protection/>
    </xf>
    <xf numFmtId="49" fontId="0" fillId="0" borderId="0" xfId="0" applyNumberFormat="1" applyAlignment="1" applyProtection="1">
      <alignment horizontal="left"/>
      <protection/>
    </xf>
    <xf numFmtId="0" fontId="4" fillId="0" borderId="23" xfId="0" applyFont="1" applyBorder="1" applyAlignment="1" applyProtection="1">
      <alignment horizontal="center"/>
      <protection/>
    </xf>
    <xf numFmtId="0" fontId="13" fillId="0" borderId="20" xfId="0" applyFont="1" applyBorder="1" applyAlignment="1" applyProtection="1">
      <alignment/>
      <protection/>
    </xf>
    <xf numFmtId="0" fontId="0" fillId="0" borderId="21" xfId="0" applyBorder="1" applyAlignment="1" applyProtection="1">
      <alignment/>
      <protection/>
    </xf>
    <xf numFmtId="0" fontId="6" fillId="0" borderId="21" xfId="0" applyFont="1" applyBorder="1" applyAlignment="1" applyProtection="1">
      <alignment horizontal="right"/>
      <protection/>
    </xf>
    <xf numFmtId="0" fontId="13" fillId="0" borderId="21" xfId="0" applyFont="1" applyBorder="1" applyAlignment="1" applyProtection="1">
      <alignment horizontal="left"/>
      <protection/>
    </xf>
    <xf numFmtId="0" fontId="13" fillId="0" borderId="21" xfId="0" applyFont="1" applyBorder="1" applyAlignment="1" applyProtection="1">
      <alignment horizontal="right"/>
      <protection/>
    </xf>
    <xf numFmtId="0" fontId="0" fillId="0" borderId="16" xfId="0" applyBorder="1" applyAlignment="1" applyProtection="1">
      <alignment/>
      <protection/>
    </xf>
    <xf numFmtId="49" fontId="6" fillId="0" borderId="18" xfId="0" applyNumberFormat="1" applyFont="1" applyBorder="1" applyAlignment="1" applyProtection="1">
      <alignment horizontal="center"/>
      <protection/>
    </xf>
    <xf numFmtId="0" fontId="0" fillId="0" borderId="0" xfId="0" applyFont="1" applyBorder="1" applyAlignment="1" applyProtection="1">
      <alignment/>
      <protection/>
    </xf>
    <xf numFmtId="0" fontId="0" fillId="0" borderId="0" xfId="0" applyBorder="1" applyAlignment="1" applyProtection="1">
      <alignment/>
      <protection/>
    </xf>
    <xf numFmtId="0" fontId="6" fillId="0" borderId="0" xfId="0" applyFont="1" applyBorder="1" applyAlignment="1" applyProtection="1" quotePrefix="1">
      <alignment horizontal="right"/>
      <protection/>
    </xf>
    <xf numFmtId="0" fontId="6" fillId="0" borderId="0" xfId="0" applyFont="1" applyBorder="1" applyAlignment="1" applyProtection="1">
      <alignment/>
      <protection/>
    </xf>
    <xf numFmtId="0" fontId="6" fillId="0" borderId="0" xfId="0" applyFont="1" applyBorder="1" applyAlignment="1" applyProtection="1">
      <alignment horizontal="right"/>
      <protection/>
    </xf>
    <xf numFmtId="0" fontId="0" fillId="0" borderId="22" xfId="0" applyBorder="1" applyAlignment="1" applyProtection="1">
      <alignment/>
      <protection/>
    </xf>
    <xf numFmtId="0" fontId="0" fillId="0" borderId="0" xfId="0" applyFont="1" applyBorder="1" applyAlignment="1" applyProtection="1">
      <alignment horizontal="left"/>
      <protection/>
    </xf>
    <xf numFmtId="0" fontId="6" fillId="0" borderId="0" xfId="0" applyFont="1" applyFill="1" applyBorder="1" applyAlignment="1" applyProtection="1">
      <alignment horizontal="right"/>
      <protection/>
    </xf>
    <xf numFmtId="0" fontId="6" fillId="0" borderId="18" xfId="0" applyFont="1" applyBorder="1" applyAlignment="1" applyProtection="1">
      <alignment/>
      <protection/>
    </xf>
    <xf numFmtId="49" fontId="6" fillId="0" borderId="0" xfId="0" applyNumberFormat="1" applyFont="1" applyBorder="1" applyAlignment="1" applyProtection="1">
      <alignment horizontal="right"/>
      <protection/>
    </xf>
    <xf numFmtId="0" fontId="14" fillId="0" borderId="0" xfId="0" applyFont="1" applyFill="1" applyBorder="1" applyAlignment="1" applyProtection="1">
      <alignment horizontal="right"/>
      <protection/>
    </xf>
    <xf numFmtId="0" fontId="15" fillId="0" borderId="22" xfId="0" applyFont="1" applyBorder="1" applyAlignment="1" applyProtection="1">
      <alignment/>
      <protection/>
    </xf>
    <xf numFmtId="49" fontId="6" fillId="0" borderId="13" xfId="0" applyNumberFormat="1" applyFont="1" applyBorder="1" applyAlignment="1" applyProtection="1">
      <alignment horizontal="center"/>
      <protection/>
    </xf>
    <xf numFmtId="49" fontId="6" fillId="0" borderId="13" xfId="42" applyNumberFormat="1" applyFont="1" applyBorder="1" applyAlignment="1" applyProtection="1">
      <alignment horizontal="center"/>
      <protection/>
    </xf>
    <xf numFmtId="0" fontId="6" fillId="0" borderId="15" xfId="0" applyFont="1" applyBorder="1" applyAlignment="1" applyProtection="1">
      <alignment horizontal="center"/>
      <protection/>
    </xf>
    <xf numFmtId="0" fontId="6" fillId="0" borderId="12" xfId="0" applyFont="1" applyBorder="1" applyAlignment="1" applyProtection="1">
      <alignment horizontal="center"/>
      <protection/>
    </xf>
    <xf numFmtId="0" fontId="6" fillId="0" borderId="23" xfId="0" applyFont="1" applyBorder="1" applyAlignment="1" applyProtection="1">
      <alignment horizontal="center"/>
      <protection/>
    </xf>
    <xf numFmtId="49" fontId="9" fillId="0" borderId="23" xfId="0" applyNumberFormat="1" applyFont="1" applyBorder="1" applyAlignment="1" applyProtection="1">
      <alignment horizontal="center"/>
      <protection/>
    </xf>
    <xf numFmtId="49" fontId="0" fillId="0" borderId="0" xfId="0" applyNumberFormat="1" applyFont="1" applyAlignment="1" applyProtection="1">
      <alignment/>
      <protection locked="0"/>
    </xf>
    <xf numFmtId="49" fontId="0" fillId="0" borderId="0" xfId="0" applyNumberFormat="1" applyFont="1" applyAlignment="1" applyProtection="1">
      <alignment/>
      <protection locked="0"/>
    </xf>
    <xf numFmtId="37" fontId="0" fillId="0" borderId="0" xfId="42" applyNumberFormat="1" applyFont="1" applyAlignment="1" applyProtection="1">
      <alignment/>
      <protection locked="0"/>
    </xf>
    <xf numFmtId="0" fontId="0" fillId="0" borderId="0" xfId="0" applyFont="1" applyAlignment="1" applyProtection="1">
      <alignment/>
      <protection locked="0"/>
    </xf>
    <xf numFmtId="37" fontId="0" fillId="0" borderId="0" xfId="42" applyNumberFormat="1" applyFont="1" applyAlignment="1" applyProtection="1">
      <alignment/>
      <protection locked="0"/>
    </xf>
    <xf numFmtId="171" fontId="0" fillId="0" borderId="0" xfId="0" applyNumberFormat="1" applyFont="1" applyAlignment="1" applyProtection="1">
      <alignment horizontal="left"/>
      <protection locked="0"/>
    </xf>
    <xf numFmtId="0" fontId="12" fillId="0" borderId="0" xfId="0" applyFont="1" applyAlignment="1" applyProtection="1">
      <alignment/>
      <protection/>
    </xf>
    <xf numFmtId="49" fontId="0" fillId="0" borderId="23" xfId="0" applyNumberFormat="1" applyFont="1" applyBorder="1" applyAlignment="1" applyProtection="1">
      <alignment/>
      <protection/>
    </xf>
    <xf numFmtId="0" fontId="0" fillId="0" borderId="23" xfId="0" applyBorder="1" applyAlignment="1" applyProtection="1">
      <alignment horizontal="center"/>
      <protection/>
    </xf>
    <xf numFmtId="0" fontId="0" fillId="0" borderId="23" xfId="0" applyBorder="1" applyAlignment="1" applyProtection="1">
      <alignment horizontal="left"/>
      <protection/>
    </xf>
    <xf numFmtId="171" fontId="0" fillId="0" borderId="23" xfId="0" applyNumberFormat="1" applyFont="1" applyBorder="1" applyAlignment="1" applyProtection="1">
      <alignment horizontal="left"/>
      <protection/>
    </xf>
    <xf numFmtId="37" fontId="0" fillId="0" borderId="0" xfId="42" applyNumberFormat="1" applyFont="1" applyAlignment="1" applyProtection="1">
      <alignment/>
      <protection/>
    </xf>
    <xf numFmtId="17" fontId="3" fillId="0" borderId="0" xfId="0" applyNumberFormat="1" applyFont="1" applyAlignment="1" applyProtection="1">
      <alignment/>
      <protection/>
    </xf>
    <xf numFmtId="0" fontId="6" fillId="0" borderId="18" xfId="0" applyFont="1" applyBorder="1" applyAlignment="1" applyProtection="1">
      <alignment horizontal="left"/>
      <protection/>
    </xf>
    <xf numFmtId="0" fontId="0" fillId="0" borderId="0" xfId="0" applyFont="1" applyAlignment="1" applyProtection="1">
      <alignment/>
      <protection/>
    </xf>
    <xf numFmtId="0" fontId="6" fillId="0" borderId="18" xfId="0" applyFont="1" applyFill="1" applyBorder="1" applyAlignment="1" applyProtection="1">
      <alignment horizontal="left"/>
      <protection/>
    </xf>
    <xf numFmtId="0" fontId="16" fillId="0" borderId="22" xfId="0" applyFont="1" applyBorder="1" applyAlignment="1" applyProtection="1">
      <alignment/>
      <protection/>
    </xf>
    <xf numFmtId="171" fontId="0" fillId="0" borderId="0" xfId="0" applyNumberFormat="1" applyFont="1" applyAlignment="1" applyProtection="1">
      <alignment horizontal="left"/>
      <protection locked="0"/>
    </xf>
    <xf numFmtId="0" fontId="17" fillId="0" borderId="0" xfId="0" applyFont="1" applyAlignment="1" applyProtection="1">
      <alignment horizontal="center"/>
      <protection/>
    </xf>
    <xf numFmtId="0" fontId="18" fillId="0" borderId="0" xfId="0" applyFont="1" applyAlignment="1" applyProtection="1">
      <alignment horizontal="left" vertical="top"/>
      <protection/>
    </xf>
    <xf numFmtId="0" fontId="20" fillId="0" borderId="0" xfId="0" applyFont="1" applyAlignment="1" applyProtection="1" quotePrefix="1">
      <alignment horizontal="left" vertical="top" wrapText="1"/>
      <protection/>
    </xf>
    <xf numFmtId="0" fontId="20" fillId="0" borderId="0" xfId="0" applyFont="1" applyAlignment="1" applyProtection="1">
      <alignment horizontal="left" vertical="top"/>
      <protection/>
    </xf>
    <xf numFmtId="0" fontId="19" fillId="0" borderId="0" xfId="0" applyFont="1" applyAlignment="1" applyProtection="1" quotePrefix="1">
      <alignment horizontal="left" vertical="top" wrapText="1"/>
      <protection/>
    </xf>
    <xf numFmtId="0" fontId="20" fillId="0" borderId="0" xfId="0" applyFont="1" applyAlignment="1" applyProtection="1">
      <alignment horizontal="left" vertical="top" wrapText="1"/>
      <protection/>
    </xf>
    <xf numFmtId="0" fontId="20" fillId="0" borderId="0" xfId="0" applyNumberFormat="1" applyFont="1" applyAlignment="1" applyProtection="1">
      <alignment horizontal="left" vertical="top" wrapText="1"/>
      <protection/>
    </xf>
    <xf numFmtId="0" fontId="18" fillId="0" borderId="0" xfId="0" applyFont="1" applyAlignment="1" applyProtection="1">
      <alignment horizontal="left" vertical="top" wrapText="1"/>
      <protection/>
    </xf>
    <xf numFmtId="0" fontId="19" fillId="0" borderId="0" xfId="0" applyFont="1" applyAlignment="1" applyProtection="1">
      <alignment horizontal="left" vertical="top" wrapText="1"/>
      <protection/>
    </xf>
    <xf numFmtId="0" fontId="19" fillId="0" borderId="0" xfId="0" applyNumberFormat="1" applyFont="1" applyAlignment="1" applyProtection="1">
      <alignment horizontal="left" vertical="top" wrapText="1"/>
      <protection/>
    </xf>
    <xf numFmtId="49" fontId="6" fillId="33" borderId="15" xfId="0" applyNumberFormat="1" applyFont="1" applyFill="1" applyBorder="1" applyAlignment="1" applyProtection="1">
      <alignment horizontal="center"/>
      <protection/>
    </xf>
    <xf numFmtId="49" fontId="6" fillId="0" borderId="15" xfId="0" applyNumberFormat="1" applyFont="1" applyBorder="1" applyAlignment="1" applyProtection="1">
      <alignment horizontal="center"/>
      <protection/>
    </xf>
    <xf numFmtId="14" fontId="6" fillId="0" borderId="15" xfId="0" applyNumberFormat="1" applyFont="1" applyBorder="1" applyAlignment="1" applyProtection="1">
      <alignment horizontal="center"/>
      <protection/>
    </xf>
    <xf numFmtId="43" fontId="6" fillId="0" borderId="15" xfId="42" applyFont="1" applyBorder="1" applyAlignment="1" applyProtection="1">
      <alignment horizontal="center"/>
      <protection/>
    </xf>
    <xf numFmtId="43" fontId="6" fillId="33" borderId="15" xfId="42" applyFont="1" applyFill="1" applyBorder="1" applyAlignment="1" applyProtection="1">
      <alignment horizontal="center"/>
      <protection/>
    </xf>
    <xf numFmtId="49" fontId="6" fillId="33" borderId="12" xfId="0" applyNumberFormat="1" applyFont="1" applyFill="1" applyBorder="1" applyAlignment="1" applyProtection="1">
      <alignment horizontal="center"/>
      <protection/>
    </xf>
    <xf numFmtId="49" fontId="6" fillId="0" borderId="12" xfId="0" applyNumberFormat="1" applyFont="1" applyBorder="1" applyAlignment="1" applyProtection="1">
      <alignment horizontal="center"/>
      <protection/>
    </xf>
    <xf numFmtId="49" fontId="6" fillId="33" borderId="17" xfId="0" applyNumberFormat="1" applyFont="1" applyFill="1" applyBorder="1" applyAlignment="1" applyProtection="1">
      <alignment horizontal="center"/>
      <protection/>
    </xf>
    <xf numFmtId="49" fontId="6" fillId="0" borderId="23" xfId="0" applyNumberFormat="1" applyFont="1" applyBorder="1" applyAlignment="1" applyProtection="1">
      <alignment horizontal="center"/>
      <protection/>
    </xf>
    <xf numFmtId="49" fontId="6" fillId="33" borderId="23" xfId="0" applyNumberFormat="1" applyFont="1" applyFill="1" applyBorder="1" applyAlignment="1" applyProtection="1">
      <alignment horizontal="center"/>
      <protection/>
    </xf>
    <xf numFmtId="49" fontId="6" fillId="33" borderId="24" xfId="0" applyNumberFormat="1" applyFont="1" applyFill="1" applyBorder="1" applyAlignment="1" applyProtection="1">
      <alignment horizontal="center"/>
      <protection/>
    </xf>
    <xf numFmtId="49" fontId="6" fillId="0" borderId="17" xfId="0" applyNumberFormat="1" applyFont="1" applyBorder="1" applyAlignment="1" applyProtection="1">
      <alignment horizontal="center"/>
      <protection/>
    </xf>
    <xf numFmtId="49" fontId="6" fillId="0" borderId="24" xfId="0" applyNumberFormat="1" applyFont="1" applyBorder="1" applyAlignment="1" applyProtection="1">
      <alignment horizontal="center"/>
      <protection/>
    </xf>
    <xf numFmtId="14" fontId="6" fillId="0" borderId="12" xfId="0" applyNumberFormat="1" applyFont="1" applyBorder="1" applyAlignment="1" applyProtection="1">
      <alignment horizontal="center"/>
      <protection/>
    </xf>
    <xf numFmtId="43" fontId="6" fillId="0" borderId="12" xfId="42" applyFont="1" applyBorder="1" applyAlignment="1" applyProtection="1">
      <alignment horizontal="center"/>
      <protection/>
    </xf>
    <xf numFmtId="43" fontId="6" fillId="33" borderId="12" xfId="42" applyFont="1" applyFill="1" applyBorder="1" applyAlignment="1" applyProtection="1">
      <alignment horizontal="center"/>
      <protection/>
    </xf>
    <xf numFmtId="0" fontId="0" fillId="33" borderId="0" xfId="0" applyFill="1" applyBorder="1" applyAlignment="1" applyProtection="1">
      <alignment/>
      <protection/>
    </xf>
    <xf numFmtId="49" fontId="6" fillId="0" borderId="0" xfId="0" applyNumberFormat="1" applyFont="1" applyBorder="1" applyAlignment="1" applyProtection="1">
      <alignment horizontal="left"/>
      <protection/>
    </xf>
    <xf numFmtId="39" fontId="6" fillId="0" borderId="20" xfId="42" applyNumberFormat="1" applyFont="1" applyFill="1" applyBorder="1" applyAlignment="1">
      <alignment horizontal="center" vertical="center"/>
    </xf>
    <xf numFmtId="39" fontId="6" fillId="0" borderId="21" xfId="42" applyNumberFormat="1" applyFont="1" applyFill="1" applyBorder="1" applyAlignment="1">
      <alignment horizontal="center" vertical="center"/>
    </xf>
    <xf numFmtId="39" fontId="0" fillId="0" borderId="17" xfId="42" applyNumberFormat="1" applyFont="1" applyFill="1" applyBorder="1" applyAlignment="1">
      <alignment vertical="center"/>
    </xf>
    <xf numFmtId="39" fontId="0" fillId="0" borderId="23" xfId="42" applyNumberFormat="1" applyFont="1" applyFill="1" applyBorder="1" applyAlignment="1">
      <alignment vertical="center"/>
    </xf>
    <xf numFmtId="39" fontId="6" fillId="0" borderId="21" xfId="42" applyNumberFormat="1" applyFont="1" applyBorder="1" applyAlignment="1">
      <alignment horizontal="center" vertical="center"/>
    </xf>
    <xf numFmtId="39" fontId="6" fillId="0" borderId="24" xfId="42" applyNumberFormat="1" applyFont="1" applyBorder="1" applyAlignment="1">
      <alignment horizontal="center" vertical="center"/>
    </xf>
    <xf numFmtId="0" fontId="6" fillId="0" borderId="20" xfId="0" applyFont="1" applyBorder="1" applyAlignment="1" applyProtection="1">
      <alignment horizontal="left"/>
      <protection/>
    </xf>
    <xf numFmtId="0" fontId="0" fillId="0" borderId="21" xfId="0" applyFont="1" applyBorder="1" applyAlignment="1" applyProtection="1">
      <alignment/>
      <protection/>
    </xf>
    <xf numFmtId="49" fontId="0" fillId="0" borderId="18" xfId="0" applyNumberFormat="1" applyFont="1" applyFill="1" applyBorder="1" applyAlignment="1">
      <alignment/>
    </xf>
    <xf numFmtId="49" fontId="0" fillId="0" borderId="17" xfId="0" applyNumberFormat="1" applyFont="1" applyFill="1" applyBorder="1" applyAlignment="1">
      <alignment/>
    </xf>
    <xf numFmtId="49" fontId="10" fillId="0" borderId="23" xfId="0" applyNumberFormat="1" applyFont="1" applyFill="1" applyBorder="1" applyAlignment="1">
      <alignment/>
    </xf>
    <xf numFmtId="49" fontId="10" fillId="0" borderId="24" xfId="0" applyNumberFormat="1" applyFont="1" applyFill="1" applyBorder="1" applyAlignment="1">
      <alignment/>
    </xf>
    <xf numFmtId="0" fontId="25" fillId="0" borderId="0" xfId="0" applyFont="1" applyAlignment="1" applyProtection="1">
      <alignment/>
      <protection/>
    </xf>
    <xf numFmtId="37" fontId="0" fillId="34" borderId="16" xfId="42" applyNumberFormat="1" applyFont="1" applyFill="1" applyBorder="1" applyAlignment="1" applyProtection="1">
      <alignment/>
      <protection/>
    </xf>
    <xf numFmtId="37" fontId="0" fillId="34" borderId="24" xfId="42" applyNumberFormat="1" applyFont="1" applyFill="1" applyBorder="1" applyAlignment="1">
      <alignment/>
    </xf>
    <xf numFmtId="0" fontId="26" fillId="0" borderId="0" xfId="53" applyFont="1" applyAlignment="1" applyProtection="1">
      <alignment horizontal="center" vertical="top" wrapText="1"/>
      <protection/>
    </xf>
    <xf numFmtId="174" fontId="0" fillId="0" borderId="0" xfId="0" applyNumberFormat="1" applyAlignment="1" applyProtection="1">
      <alignment horizontal="center"/>
      <protection/>
    </xf>
    <xf numFmtId="49" fontId="6" fillId="0" borderId="19" xfId="0" applyNumberFormat="1" applyFont="1" applyBorder="1" applyAlignment="1" applyProtection="1">
      <alignment horizontal="left"/>
      <protection locked="0"/>
    </xf>
    <xf numFmtId="0" fontId="4" fillId="0" borderId="0" xfId="0" applyFont="1" applyAlignment="1" applyProtection="1">
      <alignment horizontal="center"/>
      <protection locked="0"/>
    </xf>
    <xf numFmtId="0" fontId="5" fillId="0" borderId="0" xfId="0" applyFont="1" applyAlignment="1" applyProtection="1">
      <alignment/>
      <protection/>
    </xf>
    <xf numFmtId="0" fontId="5" fillId="0" borderId="0" xfId="0" applyFont="1" applyAlignment="1" applyProtection="1">
      <alignment/>
      <protection/>
    </xf>
    <xf numFmtId="49" fontId="0" fillId="0" borderId="19" xfId="0" applyNumberFormat="1" applyBorder="1" applyAlignment="1" applyProtection="1">
      <alignment/>
      <protection/>
    </xf>
    <xf numFmtId="49" fontId="0" fillId="0" borderId="11" xfId="0" applyNumberFormat="1" applyBorder="1" applyAlignment="1" applyProtection="1">
      <alignment/>
      <protection/>
    </xf>
    <xf numFmtId="49" fontId="6" fillId="0" borderId="19" xfId="0" applyNumberFormat="1" applyFont="1" applyBorder="1" applyAlignment="1" applyProtection="1">
      <alignment horizontal="left"/>
      <protection/>
    </xf>
    <xf numFmtId="49" fontId="6" fillId="0" borderId="11" xfId="0" applyNumberFormat="1" applyFont="1" applyBorder="1" applyAlignment="1" applyProtection="1">
      <alignment horizontal="left"/>
      <protection/>
    </xf>
    <xf numFmtId="49" fontId="9" fillId="0" borderId="14" xfId="0" applyNumberFormat="1" applyFont="1" applyBorder="1" applyAlignment="1">
      <alignment/>
    </xf>
    <xf numFmtId="49" fontId="6" fillId="0" borderId="12" xfId="0" applyNumberFormat="1" applyFont="1" applyBorder="1" applyAlignment="1">
      <alignment/>
    </xf>
    <xf numFmtId="37" fontId="5" fillId="0" borderId="22" xfId="42" applyNumberFormat="1" applyFont="1" applyFill="1" applyBorder="1" applyAlignment="1" applyProtection="1">
      <alignment horizontal="center"/>
      <protection/>
    </xf>
    <xf numFmtId="0" fontId="20" fillId="0" borderId="0" xfId="0" applyFont="1" applyAlignment="1" applyProtection="1">
      <alignment horizontal="center" vertical="top" wrapText="1"/>
      <protection/>
    </xf>
    <xf numFmtId="0" fontId="2" fillId="0" borderId="0" xfId="53" applyAlignment="1" applyProtection="1">
      <alignment horizontal="center" vertical="top" wrapText="1"/>
      <protection/>
    </xf>
    <xf numFmtId="175" fontId="28" fillId="0" borderId="19" xfId="0" applyNumberFormat="1" applyFont="1" applyFill="1" applyBorder="1" applyAlignment="1">
      <alignment/>
    </xf>
    <xf numFmtId="175" fontId="5" fillId="0" borderId="0" xfId="0" applyNumberFormat="1" applyFont="1" applyAlignment="1" applyProtection="1">
      <alignment/>
      <protection locked="0"/>
    </xf>
    <xf numFmtId="0" fontId="0" fillId="0" borderId="15" xfId="0" applyNumberFormat="1" applyFont="1" applyFill="1" applyBorder="1" applyAlignment="1">
      <alignment/>
    </xf>
    <xf numFmtId="0" fontId="29" fillId="34" borderId="10" xfId="0" applyNumberFormat="1" applyFont="1" applyFill="1" applyBorder="1" applyAlignment="1">
      <alignment/>
    </xf>
    <xf numFmtId="175" fontId="29" fillId="34" borderId="19" xfId="0" applyNumberFormat="1" applyFont="1" applyFill="1" applyBorder="1" applyAlignment="1">
      <alignment/>
    </xf>
    <xf numFmtId="14" fontId="29" fillId="34" borderId="19" xfId="0" applyNumberFormat="1" applyFont="1" applyFill="1" applyBorder="1" applyAlignment="1">
      <alignment/>
    </xf>
    <xf numFmtId="49" fontId="29" fillId="34" borderId="19" xfId="0" applyNumberFormat="1" applyFont="1" applyFill="1" applyBorder="1" applyAlignment="1">
      <alignment/>
    </xf>
    <xf numFmtId="17" fontId="3" fillId="0" borderId="0" xfId="0" applyNumberFormat="1" applyFont="1" applyAlignment="1">
      <alignment/>
    </xf>
    <xf numFmtId="17" fontId="3" fillId="0" borderId="0" xfId="0" applyNumberFormat="1" applyFont="1" applyBorder="1" applyAlignment="1" applyProtection="1">
      <alignment horizontal="right"/>
      <protection/>
    </xf>
    <xf numFmtId="172" fontId="3" fillId="0" borderId="0" xfId="0" applyNumberFormat="1" applyFont="1" applyAlignment="1">
      <alignment horizontal="center"/>
    </xf>
    <xf numFmtId="0" fontId="0" fillId="0" borderId="0" xfId="0" applyNumberFormat="1" applyAlignment="1" applyProtection="1">
      <alignment/>
      <protection/>
    </xf>
    <xf numFmtId="37" fontId="0" fillId="0" borderId="14" xfId="42" applyNumberFormat="1" applyFont="1" applyFill="1" applyBorder="1" applyAlignment="1" applyProtection="1">
      <alignment/>
      <protection locked="0"/>
    </xf>
    <xf numFmtId="49" fontId="74" fillId="0" borderId="0" xfId="0" applyNumberFormat="1" applyFont="1" applyBorder="1" applyAlignment="1" applyProtection="1">
      <alignment/>
      <protection locked="0"/>
    </xf>
    <xf numFmtId="0" fontId="13" fillId="0" borderId="0" xfId="0" applyFont="1" applyBorder="1" applyAlignment="1" applyProtection="1">
      <alignment horizontal="center"/>
      <protection/>
    </xf>
    <xf numFmtId="0" fontId="27" fillId="0" borderId="23" xfId="0" applyFont="1" applyBorder="1" applyAlignment="1" applyProtection="1">
      <alignment horizontal="left"/>
      <protection/>
    </xf>
    <xf numFmtId="0" fontId="0" fillId="0" borderId="24" xfId="0" applyBorder="1" applyAlignment="1" applyProtection="1">
      <alignment/>
      <protection locked="0"/>
    </xf>
    <xf numFmtId="0" fontId="0" fillId="0" borderId="21" xfId="0" applyBorder="1" applyAlignment="1" applyProtection="1">
      <alignment/>
      <protection/>
    </xf>
    <xf numFmtId="49" fontId="0" fillId="0" borderId="21" xfId="0" applyNumberFormat="1" applyFont="1" applyBorder="1" applyAlignment="1" applyProtection="1">
      <alignment/>
      <protection locked="0"/>
    </xf>
    <xf numFmtId="49" fontId="0" fillId="0" borderId="21" xfId="0" applyNumberFormat="1" applyFont="1" applyBorder="1" applyAlignment="1" applyProtection="1">
      <alignment/>
      <protection/>
    </xf>
    <xf numFmtId="0" fontId="0" fillId="0" borderId="21" xfId="0" applyBorder="1" applyAlignment="1" applyProtection="1">
      <alignment horizontal="center"/>
      <protection/>
    </xf>
    <xf numFmtId="0" fontId="0" fillId="0" borderId="21" xfId="0" applyBorder="1" applyAlignment="1" applyProtection="1">
      <alignment horizontal="left"/>
      <protection/>
    </xf>
    <xf numFmtId="0" fontId="0" fillId="0" borderId="21" xfId="0" applyNumberFormat="1" applyBorder="1" applyAlignment="1" applyProtection="1">
      <alignment/>
      <protection/>
    </xf>
    <xf numFmtId="171" fontId="0" fillId="0" borderId="21" xfId="0" applyNumberFormat="1" applyFont="1" applyBorder="1" applyAlignment="1" applyProtection="1">
      <alignment horizontal="left"/>
      <protection/>
    </xf>
    <xf numFmtId="0" fontId="0" fillId="0" borderId="23" xfId="0" applyBorder="1" applyAlignment="1" applyProtection="1">
      <alignment/>
      <protection/>
    </xf>
    <xf numFmtId="0" fontId="0" fillId="0" borderId="23" xfId="0" applyNumberFormat="1" applyBorder="1" applyAlignment="1" applyProtection="1">
      <alignment/>
      <protection/>
    </xf>
    <xf numFmtId="49" fontId="0" fillId="0" borderId="19" xfId="0" applyNumberFormat="1" applyFont="1" applyBorder="1" applyAlignment="1" applyProtection="1">
      <alignment/>
      <protection locked="0"/>
    </xf>
    <xf numFmtId="49" fontId="7" fillId="0" borderId="14" xfId="0" applyNumberFormat="1" applyFont="1" applyBorder="1" applyAlignment="1" applyProtection="1">
      <alignment horizontal="center"/>
      <protection locked="0"/>
    </xf>
    <xf numFmtId="49" fontId="0" fillId="0" borderId="18" xfId="0" applyNumberFormat="1" applyFont="1" applyBorder="1" applyAlignment="1">
      <alignment/>
    </xf>
    <xf numFmtId="172" fontId="31" fillId="0" borderId="0" xfId="53" applyNumberFormat="1" applyFont="1" applyAlignment="1" applyProtection="1">
      <alignment horizontal="center"/>
      <protection/>
    </xf>
    <xf numFmtId="0" fontId="6" fillId="0" borderId="0" xfId="0" applyFont="1" applyAlignment="1">
      <alignment horizontal="center"/>
    </xf>
    <xf numFmtId="0" fontId="75" fillId="0" borderId="0" xfId="0" applyFont="1" applyAlignment="1" applyProtection="1">
      <alignment horizontal="left" vertical="top"/>
      <protection/>
    </xf>
    <xf numFmtId="0" fontId="32" fillId="0" borderId="0" xfId="0" applyFont="1" applyAlignment="1">
      <alignment/>
    </xf>
    <xf numFmtId="49" fontId="9" fillId="33" borderId="14" xfId="0" applyNumberFormat="1" applyFont="1" applyFill="1" applyBorder="1" applyAlignment="1">
      <alignment/>
    </xf>
    <xf numFmtId="0" fontId="0" fillId="0" borderId="0" xfId="0" applyFont="1" applyFill="1" applyBorder="1" applyAlignment="1" applyProtection="1">
      <alignment/>
      <protection/>
    </xf>
    <xf numFmtId="49" fontId="6" fillId="0" borderId="11" xfId="0" applyNumberFormat="1" applyFont="1" applyBorder="1" applyAlignment="1" applyProtection="1">
      <alignment horizontal="left"/>
      <protection locked="0"/>
    </xf>
    <xf numFmtId="49" fontId="0" fillId="0" borderId="18" xfId="0" applyNumberFormat="1" applyFont="1" applyBorder="1" applyAlignment="1">
      <alignment/>
    </xf>
    <xf numFmtId="49" fontId="0" fillId="0" borderId="18" xfId="0" applyNumberFormat="1" applyFont="1" applyFill="1" applyBorder="1" applyAlignment="1">
      <alignment/>
    </xf>
    <xf numFmtId="49" fontId="0" fillId="0" borderId="0" xfId="0" applyNumberFormat="1" applyAlignment="1" applyProtection="1">
      <alignment/>
      <protection/>
    </xf>
    <xf numFmtId="49" fontId="0" fillId="0" borderId="0" xfId="0" applyNumberFormat="1" applyAlignment="1" applyProtection="1">
      <alignment/>
      <protection locked="0"/>
    </xf>
    <xf numFmtId="49" fontId="6" fillId="0" borderId="0" xfId="0" applyNumberFormat="1" applyFont="1" applyAlignment="1" applyProtection="1">
      <alignment horizontal="right"/>
      <protection/>
    </xf>
    <xf numFmtId="0" fontId="3" fillId="0" borderId="0" xfId="0" applyFont="1" applyAlignment="1">
      <alignment/>
    </xf>
    <xf numFmtId="7" fontId="0" fillId="0" borderId="14" xfId="42" applyNumberFormat="1" applyFont="1" applyFill="1" applyBorder="1" applyAlignment="1" applyProtection="1">
      <alignment horizontal="right"/>
      <protection locked="0"/>
    </xf>
    <xf numFmtId="0" fontId="75" fillId="0" borderId="0" xfId="0" applyFont="1" applyAlignment="1" quotePrefix="1">
      <alignment/>
    </xf>
    <xf numFmtId="0" fontId="33" fillId="0" borderId="0" xfId="0" applyFont="1" applyAlignment="1" applyProtection="1">
      <alignment horizontal="center" vertical="top" wrapText="1"/>
      <protection/>
    </xf>
    <xf numFmtId="0" fontId="34" fillId="0" borderId="0" xfId="53" applyFont="1" applyAlignment="1" applyProtection="1">
      <alignment horizontal="center" vertical="top" wrapText="1"/>
      <protection/>
    </xf>
    <xf numFmtId="0" fontId="33" fillId="0" borderId="0" xfId="0" applyFont="1" applyAlignment="1" applyProtection="1" quotePrefix="1">
      <alignment horizontal="center" vertical="top" wrapText="1"/>
      <protection/>
    </xf>
    <xf numFmtId="0" fontId="34" fillId="0" borderId="0" xfId="53" applyFont="1" applyAlignment="1" applyProtection="1" quotePrefix="1">
      <alignment horizontal="center" vertical="top" wrapText="1"/>
      <protection/>
    </xf>
    <xf numFmtId="0" fontId="35" fillId="0" borderId="0" xfId="0" applyFont="1" applyAlignment="1">
      <alignment/>
    </xf>
    <xf numFmtId="0" fontId="37" fillId="0" borderId="0" xfId="0" applyFont="1" applyAlignment="1">
      <alignment/>
    </xf>
    <xf numFmtId="49" fontId="36" fillId="0" borderId="0" xfId="0" applyNumberFormat="1" applyFont="1" applyAlignment="1">
      <alignment vertical="top"/>
    </xf>
    <xf numFmtId="0" fontId="0" fillId="0" borderId="0" xfId="0" applyFill="1" applyBorder="1" applyAlignment="1" applyProtection="1">
      <alignment/>
      <protection/>
    </xf>
    <xf numFmtId="0" fontId="0" fillId="0" borderId="18" xfId="0" applyFill="1" applyBorder="1" applyAlignment="1" applyProtection="1">
      <alignment horizontal="center"/>
      <protection/>
    </xf>
    <xf numFmtId="0" fontId="0" fillId="0" borderId="0" xfId="0" applyFill="1" applyBorder="1" applyAlignment="1" applyProtection="1">
      <alignment horizontal="center"/>
      <protection/>
    </xf>
    <xf numFmtId="0" fontId="4" fillId="0" borderId="0" xfId="0" applyFont="1" applyAlignment="1" applyProtection="1">
      <alignment horizontal="center"/>
      <protection/>
    </xf>
    <xf numFmtId="0" fontId="4" fillId="0" borderId="0" xfId="0" applyFont="1" applyAlignment="1" applyProtection="1">
      <alignment horizontal="right"/>
      <protection/>
    </xf>
    <xf numFmtId="0" fontId="6" fillId="0" borderId="0" xfId="0" applyFont="1" applyAlignment="1">
      <alignment/>
    </xf>
    <xf numFmtId="37" fontId="0" fillId="36" borderId="14" xfId="42" applyNumberFormat="1" applyFont="1" applyFill="1" applyBorder="1" applyAlignment="1" applyProtection="1">
      <alignment/>
      <protection locked="0"/>
    </xf>
    <xf numFmtId="37" fontId="0" fillId="36" borderId="14" xfId="42" applyNumberFormat="1" applyFont="1" applyFill="1" applyBorder="1" applyAlignment="1" applyProtection="1">
      <alignment/>
      <protection/>
    </xf>
    <xf numFmtId="37" fontId="0" fillId="36" borderId="20" xfId="42" applyNumberFormat="1" applyFont="1" applyFill="1" applyBorder="1" applyAlignment="1" applyProtection="1">
      <alignment/>
      <protection locked="0"/>
    </xf>
    <xf numFmtId="49" fontId="10" fillId="36" borderId="19" xfId="0" applyNumberFormat="1" applyFont="1" applyFill="1" applyBorder="1" applyAlignment="1">
      <alignment/>
    </xf>
    <xf numFmtId="39" fontId="0" fillId="36" borderId="14" xfId="42" applyNumberFormat="1" applyFont="1" applyFill="1" applyBorder="1" applyAlignment="1" applyProtection="1">
      <alignment horizontal="right"/>
      <protection/>
    </xf>
    <xf numFmtId="39" fontId="6" fillId="36" borderId="20" xfId="42" applyNumberFormat="1" applyFont="1" applyFill="1" applyBorder="1" applyAlignment="1" quotePrefix="1">
      <alignment horizontal="right"/>
    </xf>
    <xf numFmtId="37" fontId="0" fillId="36" borderId="14" xfId="42" applyNumberFormat="1" applyFont="1" applyFill="1" applyBorder="1" applyAlignment="1" applyProtection="1">
      <alignment/>
      <protection locked="0"/>
    </xf>
    <xf numFmtId="37" fontId="0" fillId="36" borderId="13" xfId="42" applyNumberFormat="1" applyFont="1" applyFill="1" applyBorder="1" applyAlignment="1" applyProtection="1">
      <alignment/>
      <protection/>
    </xf>
    <xf numFmtId="37" fontId="0" fillId="36" borderId="18" xfId="42" applyNumberFormat="1" applyFont="1" applyFill="1" applyBorder="1" applyAlignment="1" applyProtection="1">
      <alignment/>
      <protection/>
    </xf>
    <xf numFmtId="37" fontId="0" fillId="36" borderId="11" xfId="42" applyNumberFormat="1" applyFont="1" applyFill="1" applyBorder="1" applyAlignment="1" applyProtection="1">
      <alignment/>
      <protection/>
    </xf>
    <xf numFmtId="37" fontId="0" fillId="36" borderId="12" xfId="42" applyNumberFormat="1" applyFont="1" applyFill="1" applyBorder="1" applyAlignment="1" applyProtection="1">
      <alignment/>
      <protection/>
    </xf>
    <xf numFmtId="37" fontId="0" fillId="36" borderId="12" xfId="42" applyNumberFormat="1" applyFont="1" applyFill="1" applyBorder="1" applyAlignment="1" applyProtection="1">
      <alignment/>
      <protection locked="0"/>
    </xf>
    <xf numFmtId="49" fontId="10" fillId="36" borderId="21" xfId="0" applyNumberFormat="1" applyFont="1" applyFill="1" applyBorder="1" applyAlignment="1">
      <alignment/>
    </xf>
    <xf numFmtId="39" fontId="0" fillId="36" borderId="12" xfId="42" applyNumberFormat="1" applyFont="1" applyFill="1" applyBorder="1" applyAlignment="1">
      <alignment horizontal="right"/>
    </xf>
    <xf numFmtId="39" fontId="0" fillId="36" borderId="14" xfId="42" applyNumberFormat="1" applyFont="1" applyFill="1" applyBorder="1" applyAlignment="1" applyProtection="1">
      <alignment/>
      <protection/>
    </xf>
    <xf numFmtId="39" fontId="6" fillId="36" borderId="16" xfId="42" applyNumberFormat="1" applyFont="1" applyFill="1" applyBorder="1" applyAlignment="1" quotePrefix="1">
      <alignment horizontal="right"/>
    </xf>
    <xf numFmtId="44" fontId="0" fillId="36" borderId="14" xfId="42" applyNumberFormat="1" applyFont="1" applyFill="1" applyBorder="1" applyAlignment="1" applyProtection="1">
      <alignment horizontal="right"/>
      <protection/>
    </xf>
    <xf numFmtId="39" fontId="6" fillId="36" borderId="22" xfId="42" applyNumberFormat="1" applyFont="1" applyFill="1" applyBorder="1" applyAlignment="1" quotePrefix="1">
      <alignment horizontal="right"/>
    </xf>
    <xf numFmtId="39" fontId="0" fillId="36" borderId="10" xfId="42" applyNumberFormat="1" applyFont="1" applyFill="1" applyBorder="1" applyAlignment="1" applyProtection="1">
      <alignment horizontal="right"/>
      <protection/>
    </xf>
    <xf numFmtId="0" fontId="0" fillId="36" borderId="18" xfId="0" applyFont="1" applyFill="1" applyBorder="1" applyAlignment="1">
      <alignment/>
    </xf>
    <xf numFmtId="49" fontId="0" fillId="36" borderId="18" xfId="0" applyNumberFormat="1" applyFont="1" applyFill="1" applyBorder="1" applyAlignment="1">
      <alignment/>
    </xf>
    <xf numFmtId="49" fontId="10" fillId="36" borderId="0" xfId="0" applyNumberFormat="1" applyFont="1" applyFill="1" applyBorder="1" applyAlignment="1">
      <alignment/>
    </xf>
    <xf numFmtId="49" fontId="10" fillId="36" borderId="22" xfId="0" applyNumberFormat="1" applyFont="1" applyFill="1" applyBorder="1" applyAlignment="1">
      <alignment/>
    </xf>
    <xf numFmtId="49" fontId="6" fillId="36" borderId="0" xfId="0" applyNumberFormat="1" applyFont="1" applyFill="1" applyAlignment="1">
      <alignment horizontal="right"/>
    </xf>
    <xf numFmtId="49" fontId="0" fillId="36" borderId="0" xfId="0" applyNumberFormat="1" applyFont="1" applyFill="1" applyAlignment="1">
      <alignment/>
    </xf>
    <xf numFmtId="49" fontId="0" fillId="0" borderId="0" xfId="0" applyNumberFormat="1" applyAlignment="1">
      <alignment/>
    </xf>
    <xf numFmtId="49" fontId="6" fillId="0" borderId="0" xfId="0" applyNumberFormat="1" applyFont="1" applyAlignment="1">
      <alignment horizontal="right"/>
    </xf>
    <xf numFmtId="49" fontId="0" fillId="0" borderId="0" xfId="0" applyNumberFormat="1" applyFont="1" applyAlignment="1">
      <alignment/>
    </xf>
    <xf numFmtId="0" fontId="8" fillId="0" borderId="14" xfId="0" applyFont="1" applyBorder="1" applyAlignment="1" applyProtection="1">
      <alignment horizontal="center"/>
      <protection/>
    </xf>
    <xf numFmtId="172" fontId="3" fillId="0" borderId="0" xfId="0" applyNumberFormat="1" applyFont="1" applyAlignment="1" applyProtection="1" quotePrefix="1">
      <alignment horizontal="left"/>
      <protection/>
    </xf>
    <xf numFmtId="0" fontId="0" fillId="0" borderId="0" xfId="0" applyAlignment="1">
      <alignment horizontal="left"/>
    </xf>
    <xf numFmtId="49" fontId="6" fillId="0" borderId="20" xfId="42" applyNumberFormat="1" applyFont="1" applyBorder="1" applyAlignment="1" applyProtection="1">
      <alignment horizontal="center"/>
      <protection/>
    </xf>
    <xf numFmtId="49" fontId="6" fillId="0" borderId="16" xfId="42" applyNumberFormat="1" applyFont="1" applyBorder="1" applyAlignment="1" applyProtection="1">
      <alignment horizontal="center"/>
      <protection/>
    </xf>
    <xf numFmtId="49" fontId="6" fillId="0" borderId="18" xfId="0" applyNumberFormat="1" applyFont="1" applyBorder="1" applyAlignment="1" applyProtection="1">
      <alignment horizontal="center"/>
      <protection/>
    </xf>
    <xf numFmtId="49" fontId="6" fillId="0" borderId="22" xfId="0" applyNumberFormat="1" applyFont="1" applyBorder="1" applyAlignment="1" applyProtection="1">
      <alignment horizontal="center"/>
      <protection/>
    </xf>
    <xf numFmtId="49" fontId="6" fillId="0" borderId="20" xfId="0" applyNumberFormat="1" applyFont="1" applyBorder="1" applyAlignment="1" applyProtection="1">
      <alignment horizontal="center"/>
      <protection/>
    </xf>
    <xf numFmtId="49" fontId="6" fillId="0" borderId="21" xfId="0" applyNumberFormat="1" applyFont="1" applyBorder="1" applyAlignment="1" applyProtection="1">
      <alignment horizontal="center"/>
      <protection/>
    </xf>
    <xf numFmtId="49" fontId="6" fillId="0" borderId="16" xfId="0" applyNumberFormat="1" applyFont="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nd.gov/tax" TargetMode="External" /><Relationship Id="rId2" Type="http://schemas.openxmlformats.org/officeDocument/2006/relationships/hyperlink" Target="mailto:fueltax@nd.gov" TargetMode="External" /><Relationship Id="rId3" Type="http://schemas.openxmlformats.org/officeDocument/2006/relationships/hyperlink" Target="mailto:shegstad@nd.gov" TargetMode="External" /><Relationship Id="rId4" Type="http://schemas.openxmlformats.org/officeDocument/2006/relationships/hyperlink" Target="mailto:darndt@nd.gov" TargetMode="External" /><Relationship Id="rId5" Type="http://schemas.openxmlformats.org/officeDocument/2006/relationships/hyperlink" Target="https://apps.nd.gov/tax/tap" TargetMode="External" /><Relationship Id="rId6"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O40"/>
  <sheetViews>
    <sheetView showGridLines="0" showZeros="0" zoomScalePageLayoutView="0" workbookViewId="0" topLeftCell="A1">
      <selection activeCell="E2" sqref="E2"/>
    </sheetView>
  </sheetViews>
  <sheetFormatPr defaultColWidth="9.140625" defaultRowHeight="12.75"/>
  <cols>
    <col min="1" max="1" width="3.7109375" style="5" customWidth="1"/>
    <col min="2" max="2" width="26.8515625" style="5" customWidth="1"/>
    <col min="3" max="3" width="25.421875" style="5" customWidth="1"/>
    <col min="4" max="4" width="10.28125" style="5" customWidth="1"/>
    <col min="5" max="5" width="11.57421875" style="5" customWidth="1"/>
    <col min="6" max="12" width="15.7109375" style="5" customWidth="1"/>
    <col min="13" max="14" width="3.7109375" style="5" customWidth="1"/>
    <col min="15" max="15" width="15.7109375" style="5" customWidth="1"/>
    <col min="16" max="16384" width="9.140625" style="5" customWidth="1"/>
  </cols>
  <sheetData>
    <row r="1" spans="1:15" ht="13.5" customHeight="1">
      <c r="A1" s="229" t="s">
        <v>248</v>
      </c>
      <c r="B1" s="1"/>
      <c r="C1" s="1"/>
      <c r="D1" s="169"/>
      <c r="E1" s="2"/>
      <c r="F1" s="2"/>
      <c r="G1" s="2"/>
      <c r="H1" s="2"/>
      <c r="I1" s="2"/>
      <c r="J1" s="2"/>
      <c r="K1" s="3" t="s">
        <v>0</v>
      </c>
      <c r="L1" s="4">
        <v>42461</v>
      </c>
      <c r="M1" s="2"/>
      <c r="N1" s="2"/>
      <c r="O1" s="2"/>
    </row>
    <row r="2" spans="1:15" ht="13.5" customHeight="1">
      <c r="A2" s="228" t="s">
        <v>249</v>
      </c>
      <c r="B2" s="1"/>
      <c r="C2" s="163">
        <f>IF($E$2="","",IF($E$2="0","Not Zero, Use Alpha Character O",IF($E$2="A","",IF($E$2="O","","Choice is O or A (No Spaces)"""))))</f>
      </c>
      <c r="D2" s="1"/>
      <c r="E2" s="207" t="s">
        <v>251</v>
      </c>
      <c r="F2" s="6" t="s">
        <v>1</v>
      </c>
      <c r="G2" s="7"/>
      <c r="H2" s="2"/>
      <c r="I2" s="2"/>
      <c r="J2" s="2"/>
      <c r="K2" s="189" t="s">
        <v>186</v>
      </c>
      <c r="L2" s="266">
        <v>43862</v>
      </c>
      <c r="M2" s="267"/>
      <c r="N2" s="2"/>
      <c r="O2" s="2"/>
    </row>
    <row r="3" spans="1:15" ht="13.5" customHeight="1">
      <c r="A3" s="236" t="s">
        <v>254</v>
      </c>
      <c r="B3" s="8"/>
      <c r="C3" s="163">
        <f>IF($E$3="","",IF($E$3="T","",IF($E$3="P","","Choice is P or T(No Spaces)")))</f>
      </c>
      <c r="D3" s="8"/>
      <c r="E3" s="9"/>
      <c r="F3" s="10" t="s">
        <v>2</v>
      </c>
      <c r="G3" s="11"/>
      <c r="H3" s="2"/>
      <c r="I3" s="2"/>
      <c r="J3" s="2"/>
      <c r="K3" s="2"/>
      <c r="L3" s="2"/>
      <c r="M3" s="2"/>
      <c r="N3" s="2"/>
      <c r="O3" s="2"/>
    </row>
    <row r="4" spans="1:15" ht="13.5" customHeight="1">
      <c r="A4" s="230" t="s">
        <v>255</v>
      </c>
      <c r="B4" s="2"/>
      <c r="C4" s="182"/>
      <c r="D4" s="2"/>
      <c r="E4" s="2"/>
      <c r="F4" s="2"/>
      <c r="G4" s="2"/>
      <c r="H4" s="2"/>
      <c r="I4" s="2"/>
      <c r="J4" s="2"/>
      <c r="K4" s="2"/>
      <c r="L4" s="2"/>
      <c r="M4" s="2"/>
      <c r="N4" s="2"/>
      <c r="O4" s="2"/>
    </row>
    <row r="5" spans="1:15" ht="13.5" customHeight="1">
      <c r="A5" s="2"/>
      <c r="B5" s="12" t="s">
        <v>3</v>
      </c>
      <c r="C5" s="13"/>
      <c r="D5" s="14" t="s">
        <v>4</v>
      </c>
      <c r="E5" s="15"/>
      <c r="F5" s="2"/>
      <c r="G5" s="2"/>
      <c r="H5" s="2"/>
      <c r="I5" s="2"/>
      <c r="J5" s="2"/>
      <c r="K5" s="265" t="s">
        <v>256</v>
      </c>
      <c r="L5" s="2"/>
      <c r="M5" s="2"/>
      <c r="N5" s="2"/>
      <c r="O5" s="2"/>
    </row>
    <row r="6" spans="1:15" ht="13.5" customHeight="1">
      <c r="A6" s="2"/>
      <c r="B6" s="16" t="s">
        <v>5</v>
      </c>
      <c r="C6" s="17"/>
      <c r="D6" s="18" t="s">
        <v>6</v>
      </c>
      <c r="E6" s="19"/>
      <c r="F6" s="2"/>
      <c r="G6" s="2"/>
      <c r="H6" s="2"/>
      <c r="I6" s="2"/>
      <c r="J6" s="2"/>
      <c r="K6" s="265"/>
      <c r="L6" s="2"/>
      <c r="M6" s="2"/>
      <c r="N6" s="2"/>
      <c r="O6" s="2"/>
    </row>
    <row r="7" spans="1:15" ht="13.5" customHeight="1">
      <c r="A7" s="2"/>
      <c r="B7" s="16" t="s">
        <v>7</v>
      </c>
      <c r="C7" s="168"/>
      <c r="D7" s="174"/>
      <c r="E7" s="175"/>
      <c r="F7" s="170">
        <f>IF(LEN(C10)&gt;2,"Use Postal 2 Character Code (No Spaces)","")</f>
      </c>
      <c r="G7" s="2"/>
      <c r="H7" s="2"/>
      <c r="I7" s="2"/>
      <c r="J7" s="2"/>
      <c r="K7" s="265" t="s">
        <v>250</v>
      </c>
      <c r="L7" s="2"/>
      <c r="M7" s="2"/>
      <c r="N7" s="2"/>
      <c r="O7" s="2"/>
    </row>
    <row r="8" spans="1:15" ht="13.5" customHeight="1">
      <c r="A8" s="2"/>
      <c r="B8" s="20" t="s">
        <v>8</v>
      </c>
      <c r="C8" s="168"/>
      <c r="D8" s="174"/>
      <c r="E8" s="175"/>
      <c r="F8" s="2"/>
      <c r="G8" s="2"/>
      <c r="H8" s="171"/>
      <c r="I8" s="2"/>
      <c r="J8" s="2"/>
      <c r="K8" s="265"/>
      <c r="L8" s="2"/>
      <c r="M8" s="2"/>
      <c r="N8" s="2"/>
      <c r="O8" s="2"/>
    </row>
    <row r="9" spans="1:15" ht="13.5" customHeight="1">
      <c r="A9" s="2"/>
      <c r="B9" s="16" t="s">
        <v>9</v>
      </c>
      <c r="C9" s="168"/>
      <c r="D9" s="174"/>
      <c r="E9" s="175"/>
      <c r="F9" s="21" t="s">
        <v>10</v>
      </c>
      <c r="G9" s="21" t="s">
        <v>11</v>
      </c>
      <c r="H9" s="21" t="s">
        <v>12</v>
      </c>
      <c r="I9" s="21" t="s">
        <v>13</v>
      </c>
      <c r="J9" s="21" t="s">
        <v>14</v>
      </c>
      <c r="K9" s="21" t="s">
        <v>15</v>
      </c>
      <c r="L9" s="22" t="s">
        <v>16</v>
      </c>
      <c r="M9" s="2"/>
      <c r="N9" s="2"/>
      <c r="O9" s="2"/>
    </row>
    <row r="10" spans="1:15" ht="13.5" customHeight="1">
      <c r="A10" s="2"/>
      <c r="B10" s="16" t="s">
        <v>17</v>
      </c>
      <c r="C10" s="23"/>
      <c r="D10" s="24" t="s">
        <v>18</v>
      </c>
      <c r="E10" s="13"/>
      <c r="F10" s="25" t="s">
        <v>19</v>
      </c>
      <c r="G10" s="25" t="s">
        <v>20</v>
      </c>
      <c r="H10" s="25" t="s">
        <v>21</v>
      </c>
      <c r="I10" s="25" t="s">
        <v>22</v>
      </c>
      <c r="J10" s="25" t="s">
        <v>23</v>
      </c>
      <c r="K10" s="26" t="s">
        <v>24</v>
      </c>
      <c r="L10" s="27"/>
      <c r="M10" s="2"/>
      <c r="N10" s="2"/>
      <c r="O10" s="2"/>
    </row>
    <row r="11" spans="1:15" ht="13.5" customHeight="1">
      <c r="A11" s="2"/>
      <c r="B11" s="20" t="s">
        <v>25</v>
      </c>
      <c r="C11" s="206"/>
      <c r="D11" s="172"/>
      <c r="E11" s="173"/>
      <c r="F11" s="28" t="s">
        <v>26</v>
      </c>
      <c r="G11" s="28" t="s">
        <v>27</v>
      </c>
      <c r="H11" s="28" t="s">
        <v>27</v>
      </c>
      <c r="I11" s="28" t="s">
        <v>28</v>
      </c>
      <c r="J11" s="28" t="s">
        <v>29</v>
      </c>
      <c r="K11" s="29" t="s">
        <v>30</v>
      </c>
      <c r="L11" s="28"/>
      <c r="M11" s="2"/>
      <c r="N11" s="2"/>
      <c r="O11" s="2"/>
    </row>
    <row r="12" spans="1:15" ht="13.5" customHeight="1">
      <c r="A12" s="30"/>
      <c r="B12" s="20" t="s">
        <v>31</v>
      </c>
      <c r="C12" s="206"/>
      <c r="D12" s="172"/>
      <c r="E12" s="173"/>
      <c r="F12" s="28" t="s">
        <v>187</v>
      </c>
      <c r="G12" s="28" t="s">
        <v>32</v>
      </c>
      <c r="H12" s="28" t="s">
        <v>32</v>
      </c>
      <c r="I12" s="28" t="s">
        <v>33</v>
      </c>
      <c r="J12" s="28" t="s">
        <v>177</v>
      </c>
      <c r="K12" s="29" t="s">
        <v>34</v>
      </c>
      <c r="L12" s="28" t="s">
        <v>35</v>
      </c>
      <c r="M12" s="2"/>
      <c r="N12" s="2"/>
      <c r="O12" s="2"/>
    </row>
    <row r="13" spans="1:15" ht="13.5" customHeight="1">
      <c r="A13" s="30"/>
      <c r="B13" s="16" t="s">
        <v>36</v>
      </c>
      <c r="C13" s="168"/>
      <c r="D13" s="174"/>
      <c r="E13" s="175"/>
      <c r="F13" s="28" t="s">
        <v>188</v>
      </c>
      <c r="G13" s="28" t="s">
        <v>37</v>
      </c>
      <c r="H13" s="28" t="s">
        <v>37</v>
      </c>
      <c r="I13" s="28"/>
      <c r="J13" s="28" t="s">
        <v>38</v>
      </c>
      <c r="K13" s="31"/>
      <c r="L13" s="28" t="s">
        <v>39</v>
      </c>
      <c r="M13" s="2"/>
      <c r="N13" s="2"/>
      <c r="O13" s="2"/>
    </row>
    <row r="14" spans="1:15" ht="13.5" customHeight="1">
      <c r="A14" s="30"/>
      <c r="B14" s="32" t="s">
        <v>40</v>
      </c>
      <c r="C14" s="168"/>
      <c r="D14" s="24" t="s">
        <v>217</v>
      </c>
      <c r="E14" s="215" t="s">
        <v>251</v>
      </c>
      <c r="F14" s="28" t="s">
        <v>189</v>
      </c>
      <c r="G14" s="28" t="s">
        <v>27</v>
      </c>
      <c r="H14" s="28" t="s">
        <v>27</v>
      </c>
      <c r="I14" s="28" t="s">
        <v>41</v>
      </c>
      <c r="J14" s="28" t="s">
        <v>42</v>
      </c>
      <c r="K14" s="29"/>
      <c r="L14" s="33"/>
      <c r="M14" s="2"/>
      <c r="N14" s="2"/>
      <c r="O14" s="2"/>
    </row>
    <row r="15" spans="1:15" ht="13.5" customHeight="1">
      <c r="A15" s="193"/>
      <c r="B15" s="181"/>
      <c r="C15" s="182" t="s">
        <v>146</v>
      </c>
      <c r="D15" s="30"/>
      <c r="E15" s="34"/>
      <c r="F15" s="25" t="s">
        <v>190</v>
      </c>
      <c r="G15" s="25" t="s">
        <v>43</v>
      </c>
      <c r="H15" s="25" t="s">
        <v>44</v>
      </c>
      <c r="I15" s="25" t="s">
        <v>45</v>
      </c>
      <c r="J15" s="25" t="s">
        <v>46</v>
      </c>
      <c r="K15" s="26" t="s">
        <v>47</v>
      </c>
      <c r="L15" s="35"/>
      <c r="M15" s="2"/>
      <c r="N15" s="2"/>
      <c r="O15" s="2"/>
    </row>
    <row r="16" spans="1:15" ht="7.5" customHeight="1">
      <c r="A16" s="184" t="str">
        <f>IF(C5="",".00",IF(C16&lt;39448,".04",IF(C16&lt;39995,".02",".00")))</f>
        <v>.00</v>
      </c>
      <c r="B16" s="185" t="str">
        <f>CONCATENATE(RIGHT(C5,2)&amp;"/"&amp;1&amp;"/"&amp;LEFT(C5,4))</f>
        <v>/1/</v>
      </c>
      <c r="C16" s="186" t="e">
        <f>DATE(LEFT(C5,4),RIGHT(C5,2),1)</f>
        <v>#VALUE!</v>
      </c>
      <c r="D16" s="187"/>
      <c r="E16" s="37"/>
      <c r="F16" s="37"/>
      <c r="G16" s="37"/>
      <c r="H16" s="37"/>
      <c r="I16" s="37"/>
      <c r="J16" s="37"/>
      <c r="K16" s="37"/>
      <c r="L16" s="38"/>
      <c r="M16" s="2"/>
      <c r="N16" s="231"/>
      <c r="O16" s="2"/>
    </row>
    <row r="17" spans="1:15" ht="13.5" customHeight="1">
      <c r="A17" s="39" t="s">
        <v>48</v>
      </c>
      <c r="B17" s="40" t="s">
        <v>169</v>
      </c>
      <c r="C17" s="41"/>
      <c r="D17" s="41"/>
      <c r="E17" s="42"/>
      <c r="F17" s="237"/>
      <c r="G17" s="43"/>
      <c r="H17" s="237"/>
      <c r="I17" s="237"/>
      <c r="J17" s="43"/>
      <c r="K17" s="44"/>
      <c r="L17" s="45">
        <f>SUM(F17:K17)</f>
        <v>0</v>
      </c>
      <c r="M17" s="46" t="s">
        <v>48</v>
      </c>
      <c r="N17" s="232"/>
      <c r="O17" s="2"/>
    </row>
    <row r="18" spans="1:15" ht="13.5" customHeight="1">
      <c r="A18" s="47" t="s">
        <v>49</v>
      </c>
      <c r="B18" s="216" t="s">
        <v>201</v>
      </c>
      <c r="C18" s="49"/>
      <c r="D18" s="49"/>
      <c r="E18" s="50"/>
      <c r="F18" s="237">
        <v>0</v>
      </c>
      <c r="G18" s="43">
        <v>0</v>
      </c>
      <c r="H18" s="237">
        <v>0</v>
      </c>
      <c r="I18" s="237">
        <v>0</v>
      </c>
      <c r="J18" s="43">
        <v>0</v>
      </c>
      <c r="K18" s="43">
        <v>0</v>
      </c>
      <c r="L18" s="45">
        <f>SUM(F18:K18)</f>
        <v>0</v>
      </c>
      <c r="M18" s="51" t="s">
        <v>49</v>
      </c>
      <c r="N18" s="232"/>
      <c r="O18" s="2"/>
    </row>
    <row r="19" spans="1:15" ht="13.5" customHeight="1">
      <c r="A19" s="47" t="s">
        <v>50</v>
      </c>
      <c r="B19" s="48" t="s">
        <v>51</v>
      </c>
      <c r="C19" s="49"/>
      <c r="D19" s="49"/>
      <c r="E19" s="178">
        <f>IF(Undyed3+Dyed3+Heat3+Bio_Soy3+Comp3&lt;&gt;0,"ERROR",0)</f>
        <v>0</v>
      </c>
      <c r="F19" s="238"/>
      <c r="G19" s="43"/>
      <c r="H19" s="243"/>
      <c r="I19" s="237"/>
      <c r="J19" s="43"/>
      <c r="K19" s="44"/>
      <c r="L19" s="52"/>
      <c r="M19" s="51" t="s">
        <v>50</v>
      </c>
      <c r="N19" s="232"/>
      <c r="O19" s="2"/>
    </row>
    <row r="20" spans="1:15" ht="13.5" customHeight="1">
      <c r="A20" s="47" t="s">
        <v>52</v>
      </c>
      <c r="B20" s="53" t="s">
        <v>53</v>
      </c>
      <c r="C20" s="49"/>
      <c r="D20" s="49"/>
      <c r="E20" s="50"/>
      <c r="F20" s="237">
        <v>0</v>
      </c>
      <c r="G20" s="43">
        <v>0</v>
      </c>
      <c r="H20" s="244"/>
      <c r="I20" s="237">
        <v>0</v>
      </c>
      <c r="J20" s="43">
        <v>0</v>
      </c>
      <c r="K20" s="44">
        <v>0</v>
      </c>
      <c r="L20" s="45">
        <f aca="true" t="shared" si="0" ref="L20:L29">SUM(F20:K20)</f>
        <v>0</v>
      </c>
      <c r="M20" s="51" t="s">
        <v>52</v>
      </c>
      <c r="N20" s="232"/>
      <c r="O20" s="2"/>
    </row>
    <row r="21" spans="1:15" ht="13.5" customHeight="1">
      <c r="A21" s="47" t="s">
        <v>54</v>
      </c>
      <c r="B21" s="53" t="s">
        <v>55</v>
      </c>
      <c r="C21" s="49"/>
      <c r="D21" s="49"/>
      <c r="E21" s="50"/>
      <c r="F21" s="237">
        <v>0</v>
      </c>
      <c r="G21" s="43">
        <v>0</v>
      </c>
      <c r="H21" s="245"/>
      <c r="I21" s="246"/>
      <c r="J21" s="43">
        <v>0</v>
      </c>
      <c r="K21" s="44">
        <v>0</v>
      </c>
      <c r="L21" s="45">
        <f t="shared" si="0"/>
        <v>0</v>
      </c>
      <c r="M21" s="51" t="s">
        <v>54</v>
      </c>
      <c r="N21" s="232"/>
      <c r="O21" s="2"/>
    </row>
    <row r="22" spans="1:15" ht="13.5" customHeight="1">
      <c r="A22" s="47" t="s">
        <v>56</v>
      </c>
      <c r="B22" s="61" t="s">
        <v>57</v>
      </c>
      <c r="C22" s="62"/>
      <c r="D22" s="62"/>
      <c r="E22" s="63"/>
      <c r="F22" s="238">
        <f>F20-F21</f>
        <v>0</v>
      </c>
      <c r="G22" s="45">
        <f>G20-G21</f>
        <v>0</v>
      </c>
      <c r="H22" s="247"/>
      <c r="I22" s="238">
        <f>I20</f>
        <v>0</v>
      </c>
      <c r="J22" s="45">
        <f>J20-J21</f>
        <v>0</v>
      </c>
      <c r="K22" s="54">
        <f>K20-K21</f>
        <v>0</v>
      </c>
      <c r="L22" s="45">
        <f t="shared" si="0"/>
        <v>0</v>
      </c>
      <c r="M22" s="51" t="s">
        <v>56</v>
      </c>
      <c r="N22" s="232"/>
      <c r="O22" s="2"/>
    </row>
    <row r="23" spans="1:15" ht="13.5" customHeight="1">
      <c r="A23" s="47" t="s">
        <v>58</v>
      </c>
      <c r="B23" s="183" t="str">
        <f>"Gal. taxable $"&amp;A16&amp;" per gal = Schs. 10A  Heating Fuel or LNG"</f>
        <v>Gal. taxable $.00 per gal = Schs. 10A  Heating Fuel or LNG</v>
      </c>
      <c r="C23" s="62"/>
      <c r="D23" s="62"/>
      <c r="E23" s="63"/>
      <c r="F23" s="239">
        <v>0</v>
      </c>
      <c r="G23" s="164"/>
      <c r="H23" s="248">
        <v>0</v>
      </c>
      <c r="I23" s="237">
        <v>0</v>
      </c>
      <c r="J23" s="43">
        <v>0</v>
      </c>
      <c r="K23" s="44">
        <v>0</v>
      </c>
      <c r="L23" s="45">
        <f t="shared" si="0"/>
        <v>0</v>
      </c>
      <c r="M23" s="51" t="s">
        <v>58</v>
      </c>
      <c r="N23" s="232"/>
      <c r="O23" s="2"/>
    </row>
    <row r="24" spans="1:15" ht="13.5" customHeight="1">
      <c r="A24" s="47" t="s">
        <v>59</v>
      </c>
      <c r="B24" s="61" t="s">
        <v>159</v>
      </c>
      <c r="C24" s="62"/>
      <c r="D24" s="62"/>
      <c r="E24" s="63"/>
      <c r="F24" s="237">
        <v>0</v>
      </c>
      <c r="G24" s="165"/>
      <c r="H24" s="237">
        <v>0</v>
      </c>
      <c r="I24" s="237">
        <v>0</v>
      </c>
      <c r="J24" s="43">
        <v>0</v>
      </c>
      <c r="K24" s="44">
        <v>0</v>
      </c>
      <c r="L24" s="45">
        <f t="shared" si="0"/>
        <v>0</v>
      </c>
      <c r="M24" s="51" t="s">
        <v>59</v>
      </c>
      <c r="N24" s="232"/>
      <c r="O24" s="2"/>
    </row>
    <row r="25" spans="1:15" ht="13.5" customHeight="1">
      <c r="A25" s="47" t="s">
        <v>60</v>
      </c>
      <c r="B25" s="217" t="s">
        <v>202</v>
      </c>
      <c r="C25" s="62"/>
      <c r="D25" s="62"/>
      <c r="E25" s="63"/>
      <c r="F25" s="237">
        <v>0</v>
      </c>
      <c r="G25" s="43">
        <v>0</v>
      </c>
      <c r="H25" s="237">
        <v>0</v>
      </c>
      <c r="I25" s="237">
        <v>0</v>
      </c>
      <c r="J25" s="43">
        <v>0</v>
      </c>
      <c r="K25" s="44">
        <v>0</v>
      </c>
      <c r="L25" s="45">
        <f t="shared" si="0"/>
        <v>0</v>
      </c>
      <c r="M25" s="51" t="s">
        <v>60</v>
      </c>
      <c r="N25" s="232"/>
      <c r="O25" s="2"/>
    </row>
    <row r="26" spans="1:15" ht="13.5" customHeight="1">
      <c r="A26" s="47" t="s">
        <v>62</v>
      </c>
      <c r="B26" s="159" t="s">
        <v>61</v>
      </c>
      <c r="C26" s="62"/>
      <c r="D26" s="62"/>
      <c r="E26" s="63"/>
      <c r="F26" s="237">
        <v>0</v>
      </c>
      <c r="G26" s="43">
        <v>0</v>
      </c>
      <c r="H26" s="237">
        <v>0</v>
      </c>
      <c r="I26" s="237">
        <v>0</v>
      </c>
      <c r="J26" s="43">
        <v>0</v>
      </c>
      <c r="K26" s="44">
        <v>0</v>
      </c>
      <c r="L26" s="45">
        <f t="shared" si="0"/>
        <v>0</v>
      </c>
      <c r="M26" s="51" t="s">
        <v>62</v>
      </c>
      <c r="N26" s="232"/>
      <c r="O26" s="2"/>
    </row>
    <row r="27" spans="1:15" ht="13.5" customHeight="1">
      <c r="A27" s="47" t="s">
        <v>63</v>
      </c>
      <c r="B27" s="53" t="s">
        <v>162</v>
      </c>
      <c r="C27" s="49"/>
      <c r="D27" s="49"/>
      <c r="E27" s="50"/>
      <c r="F27" s="238">
        <f>F17+F18-F20-F23-F24-F25-F26</f>
        <v>0</v>
      </c>
      <c r="G27" s="45">
        <f>G17+G18+G19-G20-G25-G26</f>
        <v>0</v>
      </c>
      <c r="H27" s="238">
        <f>H17+H18+H19-H23-H24-H25-H26</f>
        <v>0</v>
      </c>
      <c r="I27" s="238">
        <f>I17+I18+I19-I20-I23-I24-I25-I26</f>
        <v>0</v>
      </c>
      <c r="J27" s="45">
        <f>J17+J18+J19-J20-J23-J24-J25-J26</f>
        <v>0</v>
      </c>
      <c r="K27" s="45">
        <f>K17+K18+K19-K20-K23-K24-K25-K26</f>
        <v>0</v>
      </c>
      <c r="L27" s="45">
        <f t="shared" si="0"/>
        <v>0</v>
      </c>
      <c r="M27" s="51" t="s">
        <v>63</v>
      </c>
      <c r="N27" s="232"/>
      <c r="O27" s="2"/>
    </row>
    <row r="28" spans="1:15" ht="13.5" customHeight="1">
      <c r="A28" s="47" t="s">
        <v>160</v>
      </c>
      <c r="B28" s="159" t="s">
        <v>64</v>
      </c>
      <c r="C28" s="62"/>
      <c r="D28" s="62"/>
      <c r="E28" s="63"/>
      <c r="F28" s="237"/>
      <c r="G28" s="43"/>
      <c r="H28" s="237"/>
      <c r="I28" s="237"/>
      <c r="J28" s="43"/>
      <c r="K28" s="192"/>
      <c r="L28" s="45">
        <f t="shared" si="0"/>
        <v>0</v>
      </c>
      <c r="M28" s="51" t="s">
        <v>160</v>
      </c>
      <c r="N28" s="232"/>
      <c r="O28" s="2"/>
    </row>
    <row r="29" spans="1:15" ht="13.5" customHeight="1">
      <c r="A29" s="47" t="s">
        <v>65</v>
      </c>
      <c r="B29" s="160" t="s">
        <v>173</v>
      </c>
      <c r="C29" s="161"/>
      <c r="D29" s="161"/>
      <c r="E29" s="162"/>
      <c r="F29" s="238">
        <f aca="true" t="shared" si="1" ref="F29:K29">F28-F27</f>
        <v>0</v>
      </c>
      <c r="G29" s="45">
        <f t="shared" si="1"/>
        <v>0</v>
      </c>
      <c r="H29" s="238">
        <f t="shared" si="1"/>
        <v>0</v>
      </c>
      <c r="I29" s="238">
        <f t="shared" si="1"/>
        <v>0</v>
      </c>
      <c r="J29" s="45">
        <f t="shared" si="1"/>
        <v>0</v>
      </c>
      <c r="K29" s="45">
        <f t="shared" si="1"/>
        <v>0</v>
      </c>
      <c r="L29" s="45">
        <f t="shared" si="0"/>
        <v>0</v>
      </c>
      <c r="M29" s="51" t="s">
        <v>65</v>
      </c>
      <c r="N29" s="232"/>
      <c r="O29" s="2"/>
    </row>
    <row r="30" spans="1:15" ht="7.5" customHeight="1">
      <c r="A30" s="36"/>
      <c r="B30" s="37"/>
      <c r="C30" s="37"/>
      <c r="D30" s="37"/>
      <c r="E30" s="37"/>
      <c r="F30" s="240"/>
      <c r="G30" s="37"/>
      <c r="H30" s="249"/>
      <c r="I30" s="240"/>
      <c r="J30" s="37"/>
      <c r="K30" s="37"/>
      <c r="L30" s="37"/>
      <c r="M30" s="37"/>
      <c r="N30" s="233"/>
      <c r="O30" s="2"/>
    </row>
    <row r="31" spans="1:15" ht="13.5" customHeight="1">
      <c r="A31" s="47" t="s">
        <v>66</v>
      </c>
      <c r="B31" s="55" t="s">
        <v>67</v>
      </c>
      <c r="C31" s="56"/>
      <c r="D31" s="56"/>
      <c r="E31" s="57"/>
      <c r="F31" s="241">
        <f>F22*0.23</f>
        <v>0</v>
      </c>
      <c r="G31" s="58">
        <f>G22*0.23</f>
        <v>0</v>
      </c>
      <c r="H31" s="250"/>
      <c r="I31" s="241">
        <f>I22*0.23</f>
        <v>0</v>
      </c>
      <c r="J31" s="58">
        <f>J22*0.23</f>
        <v>0</v>
      </c>
      <c r="K31" s="59">
        <f>K22*0.23</f>
        <v>0</v>
      </c>
      <c r="L31" s="60">
        <f>SUM(F31:K31)</f>
        <v>0</v>
      </c>
      <c r="M31" s="51" t="s">
        <v>66</v>
      </c>
      <c r="N31" s="232"/>
      <c r="O31" s="2"/>
    </row>
    <row r="32" spans="1:15" ht="13.5" customHeight="1">
      <c r="A32" s="47" t="s">
        <v>68</v>
      </c>
      <c r="B32" s="256" t="s">
        <v>252</v>
      </c>
      <c r="C32" s="258"/>
      <c r="D32" s="258"/>
      <c r="E32" s="259"/>
      <c r="F32" s="242"/>
      <c r="G32" s="252"/>
      <c r="H32" s="251">
        <f>H23*A16</f>
        <v>0</v>
      </c>
      <c r="I32" s="251">
        <f>I23*A16</f>
        <v>0</v>
      </c>
      <c r="J32" s="251">
        <f>J23*A16</f>
        <v>0</v>
      </c>
      <c r="K32" s="251">
        <f>K23*A16</f>
        <v>0</v>
      </c>
      <c r="L32" s="253">
        <f>SUM(F32:K32)</f>
        <v>0</v>
      </c>
      <c r="M32" s="51" t="s">
        <v>68</v>
      </c>
      <c r="N32" s="232"/>
      <c r="O32" s="2"/>
    </row>
    <row r="33" spans="1:15" ht="13.5" customHeight="1">
      <c r="A33" s="47" t="s">
        <v>69</v>
      </c>
      <c r="B33" s="257" t="s">
        <v>252</v>
      </c>
      <c r="C33" s="258"/>
      <c r="D33" s="258"/>
      <c r="E33" s="259"/>
      <c r="F33" s="241">
        <f>F24*0.04</f>
        <v>0</v>
      </c>
      <c r="G33" s="254"/>
      <c r="H33" s="241">
        <f>H24*0.04</f>
        <v>0</v>
      </c>
      <c r="I33" s="241">
        <f>I24*0.04</f>
        <v>0</v>
      </c>
      <c r="J33" s="241">
        <f>J24*0.04</f>
        <v>0</v>
      </c>
      <c r="K33" s="255">
        <f>K24*0.04</f>
        <v>0</v>
      </c>
      <c r="L33" s="253">
        <f>SUM(F33:K33)</f>
        <v>0</v>
      </c>
      <c r="M33" s="51" t="s">
        <v>69</v>
      </c>
      <c r="N33" s="232"/>
      <c r="O33" s="2"/>
    </row>
    <row r="34" spans="1:15" ht="13.5" customHeight="1">
      <c r="A34" s="47" t="s">
        <v>70</v>
      </c>
      <c r="B34" s="48" t="s">
        <v>161</v>
      </c>
      <c r="C34" s="49"/>
      <c r="D34" s="49"/>
      <c r="E34" s="50"/>
      <c r="F34" s="64"/>
      <c r="G34" s="65"/>
      <c r="H34" s="66"/>
      <c r="I34" s="66"/>
      <c r="J34" s="66"/>
      <c r="K34" s="67"/>
      <c r="L34" s="60">
        <f>L31+L32+L33</f>
        <v>0</v>
      </c>
      <c r="M34" s="51" t="s">
        <v>70</v>
      </c>
      <c r="N34" s="232"/>
      <c r="O34" s="167">
        <f>IF(O35+O39+O40=0,0,"Calculated")</f>
        <v>0</v>
      </c>
    </row>
    <row r="35" spans="1:15" ht="13.5" customHeight="1">
      <c r="A35" s="47" t="s">
        <v>71</v>
      </c>
      <c r="B35" s="48" t="s">
        <v>72</v>
      </c>
      <c r="C35" s="49"/>
      <c r="D35" s="49"/>
      <c r="E35" s="50"/>
      <c r="F35" s="64"/>
      <c r="G35" s="65"/>
      <c r="H35" s="65"/>
      <c r="I35" s="65"/>
      <c r="J35" s="65"/>
      <c r="K35" s="68"/>
      <c r="L35" s="60">
        <f>IF(L34&lt;30000,ROUND(L34*0.01,2),IF(L34&gt;=30000,300))</f>
        <v>0</v>
      </c>
      <c r="M35" s="51" t="s">
        <v>71</v>
      </c>
      <c r="N35" s="232"/>
      <c r="O35" s="167">
        <f>IF(Total18=+IF(Total17&lt;30000,ROUND(Total17*0.01,2),IF(Total17&gt;=30000,300)),0,+IF(Total17&lt;30000,ROUND(Total17*0.01,2),IF(Total17&gt;=30000,300)))</f>
        <v>0</v>
      </c>
    </row>
    <row r="36" spans="1:15" ht="13.5" customHeight="1">
      <c r="A36" s="47" t="s">
        <v>73</v>
      </c>
      <c r="B36" s="48" t="s">
        <v>178</v>
      </c>
      <c r="C36" s="49"/>
      <c r="D36" s="49"/>
      <c r="E36" s="50"/>
      <c r="F36" s="151"/>
      <c r="G36" s="155"/>
      <c r="H36" s="151" t="s">
        <v>75</v>
      </c>
      <c r="I36" s="155"/>
      <c r="J36" s="155"/>
      <c r="K36" s="156"/>
      <c r="L36" s="60">
        <f>L34-L35</f>
        <v>0</v>
      </c>
      <c r="M36" s="51" t="s">
        <v>73</v>
      </c>
      <c r="N36" s="232"/>
      <c r="O36" s="167">
        <f>IF(((Total21)-((IF((Total17&lt;=30000),(Total17)-(ROUND(Total17*0.01,2)),(Total17-300))))=0),0,(IF((Total17&lt;=30000),(Total17)-(ROUND(Total17*0.01,2)),(Total17-300))))</f>
        <v>0</v>
      </c>
    </row>
    <row r="37" spans="1:15" ht="13.5" customHeight="1">
      <c r="A37" s="47" t="s">
        <v>74</v>
      </c>
      <c r="B37" s="48" t="s">
        <v>167</v>
      </c>
      <c r="C37" s="49"/>
      <c r="D37" s="49"/>
      <c r="E37" s="50"/>
      <c r="F37" s="151"/>
      <c r="G37" s="152"/>
      <c r="H37" s="151" t="s">
        <v>166</v>
      </c>
      <c r="I37" s="152"/>
      <c r="J37" s="152"/>
      <c r="K37" s="152"/>
      <c r="L37" s="222"/>
      <c r="M37" s="51" t="s">
        <v>74</v>
      </c>
      <c r="N37" s="232"/>
      <c r="O37" s="167"/>
    </row>
    <row r="38" spans="1:15" ht="13.5" customHeight="1">
      <c r="A38" s="47" t="s">
        <v>164</v>
      </c>
      <c r="B38" s="48" t="s">
        <v>168</v>
      </c>
      <c r="C38" s="49"/>
      <c r="D38" s="49"/>
      <c r="E38" s="50"/>
      <c r="F38" s="153"/>
      <c r="G38" s="154"/>
      <c r="H38" s="154"/>
      <c r="I38" s="154"/>
      <c r="J38" s="154"/>
      <c r="K38" s="154"/>
      <c r="L38" s="222"/>
      <c r="M38" s="51" t="s">
        <v>76</v>
      </c>
      <c r="N38" s="232"/>
      <c r="O38" s="167"/>
    </row>
    <row r="39" spans="1:15" ht="13.5" customHeight="1">
      <c r="A39" s="47" t="s">
        <v>77</v>
      </c>
      <c r="B39" s="208" t="s">
        <v>191</v>
      </c>
      <c r="C39" s="49"/>
      <c r="D39" s="49"/>
      <c r="E39" s="50"/>
      <c r="F39" s="72"/>
      <c r="G39" s="66"/>
      <c r="H39" s="66"/>
      <c r="I39" s="66"/>
      <c r="J39" s="66"/>
      <c r="K39" s="67"/>
      <c r="L39" s="60">
        <f>ROUND((SUM(L22,L23,L24,L26)*0.00025)-(SUM(F22,F23,F24,F26)*0.00025),2)</f>
        <v>0</v>
      </c>
      <c r="M39" s="51" t="s">
        <v>165</v>
      </c>
      <c r="N39" s="232"/>
      <c r="O39" s="167">
        <f>(IF(Total24=(ROUND(+(Total6+Total6A+Total7+Total9-NDCNG6-NDCNG7-NDCNG9)*0.00025,2)),0,(ROUND(+(Total6+Total6A+Total7+Total9-NDCNG6-NDCNG6A-NDCNG7-NDCNG9)*0.00025,2))))</f>
        <v>0</v>
      </c>
    </row>
    <row r="40" spans="1:15" ht="13.5" customHeight="1">
      <c r="A40" s="176" t="s">
        <v>78</v>
      </c>
      <c r="B40" s="177" t="s">
        <v>174</v>
      </c>
      <c r="C40" s="73"/>
      <c r="D40" s="73"/>
      <c r="E40" s="74"/>
      <c r="F40" s="69"/>
      <c r="G40" s="70"/>
      <c r="H40" s="70"/>
      <c r="I40" s="70"/>
      <c r="J40" s="70"/>
      <c r="K40" s="71"/>
      <c r="L40" s="75">
        <f>Total21+Total22+Total23+Total24</f>
        <v>0</v>
      </c>
      <c r="M40" s="213" t="s">
        <v>78</v>
      </c>
      <c r="N40" s="232"/>
      <c r="O40" s="167">
        <f>IF(Total26-((Total22+Total23)+ROUND((Total6+Total6A+Total7+Total9-NDCNG6-NDCNG7-NDCNG9)*0.00025,2)+IF((Total17&lt;=30000),(Total17-ROUND(Total17*0.01,2)),(Total17-300)))=0,0,((Total22+Total23)+ROUND((Total6+Total6A+Total7+Total9-NDCNG6-NDCNG6A-NDCNG7-NDCNG9)*0.00025,2)+IF((Total17&lt;=30000),(Total17-ROUND(Total17*0.01,2)),(Total17-300))))</f>
        <v>0</v>
      </c>
    </row>
    <row r="41" ht="12.75"/>
    <row r="42" ht="12.75"/>
    <row r="43" ht="12.75"/>
    <row r="44" ht="12.75"/>
    <row r="45" ht="12.75"/>
    <row r="46" ht="12.75"/>
    <row r="47" ht="12.75"/>
    <row r="48" ht="12.75"/>
    <row r="49" ht="12.75"/>
  </sheetData>
  <sheetProtection password="CC3D" sheet="1"/>
  <mergeCells count="3">
    <mergeCell ref="K5:K6"/>
    <mergeCell ref="K7:K8"/>
    <mergeCell ref="L2:M2"/>
  </mergeCells>
  <printOptions horizontalCentered="1"/>
  <pageMargins left="0.1" right="0.1" top="0.5" bottom="0.25" header="0.5" footer="0"/>
  <pageSetup fitToHeight="1" fitToWidth="1" horizontalDpi="600" verticalDpi="600" orientation="landscape" scale="65" r:id="rId3"/>
  <headerFooter alignWithMargins="0">
    <oddFooter>&amp;L&amp;F</oddFooter>
  </headerFooter>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S19"/>
  <sheetViews>
    <sheetView showZeros="0" zoomScalePageLayoutView="0" workbookViewId="0" topLeftCell="A1">
      <selection activeCell="A20" sqref="A20"/>
    </sheetView>
  </sheetViews>
  <sheetFormatPr defaultColWidth="9.140625" defaultRowHeight="12.75"/>
  <cols>
    <col min="1" max="2" width="5.7109375" style="106" customWidth="1"/>
    <col min="3" max="3" width="14.7109375" style="106" customWidth="1"/>
    <col min="4" max="4" width="10.7109375" style="106" customWidth="1"/>
    <col min="5" max="5" width="5.7109375" style="106" customWidth="1"/>
    <col min="6" max="11" width="10.7109375" style="106" customWidth="1"/>
    <col min="12" max="12" width="16.7109375" style="106" customWidth="1"/>
    <col min="13" max="13" width="11.421875" style="106" customWidth="1"/>
    <col min="14" max="14" width="6.8515625" style="106" customWidth="1"/>
    <col min="15" max="15" width="12.7109375" style="110" customWidth="1"/>
    <col min="16" max="16" width="10.7109375" style="106" customWidth="1"/>
    <col min="17" max="19" width="10.7109375" style="109" customWidth="1"/>
    <col min="20" max="16384" width="9.140625" style="108" customWidth="1"/>
  </cols>
  <sheetData>
    <row r="1" spans="1:19" s="5" customFormat="1" ht="15">
      <c r="A1" s="1" t="s">
        <v>79</v>
      </c>
      <c r="B1" s="2"/>
      <c r="C1" s="2"/>
      <c r="D1" s="2"/>
      <c r="E1" s="2"/>
      <c r="F1" s="2"/>
      <c r="G1" s="2"/>
      <c r="H1" s="76">
        <f>+Period</f>
        <v>0</v>
      </c>
      <c r="I1" s="77">
        <f>+FEIN</f>
        <v>0</v>
      </c>
      <c r="J1" s="78">
        <f>+Suffix</f>
        <v>0</v>
      </c>
      <c r="K1" s="191" t="str">
        <f>Name&amp;",  "&amp;City</f>
        <v>,  </v>
      </c>
      <c r="L1" s="77"/>
      <c r="M1" s="77"/>
      <c r="N1" s="77"/>
      <c r="O1" s="77"/>
      <c r="P1" s="77"/>
      <c r="Q1" s="2"/>
      <c r="R1" s="234" t="str">
        <f>Report!A1</f>
        <v>SPECIAL FUEL TAX</v>
      </c>
      <c r="S1" s="2"/>
    </row>
    <row r="2" spans="1:19" s="5" customFormat="1" ht="15">
      <c r="A2" s="195" t="str">
        <f>+"(Submit with Special Fuel Tax Report  "&amp;Report!A4&amp;")   "&amp;Report!A3</f>
        <v>(Submit with Special Fuel Tax Report  SFD - SFN 23010 (02-2020)Excel)   TURTLE MOUNTAIN TRIBE</v>
      </c>
      <c r="B2" s="79"/>
      <c r="C2" s="79"/>
      <c r="D2" s="79"/>
      <c r="E2" s="79"/>
      <c r="F2" s="79"/>
      <c r="G2" s="79"/>
      <c r="H2" s="79"/>
      <c r="I2" s="79"/>
      <c r="J2" s="79"/>
      <c r="K2" s="79"/>
      <c r="L2" s="79"/>
      <c r="M2" s="79"/>
      <c r="N2" s="79"/>
      <c r="O2" s="79"/>
      <c r="P2" s="79"/>
      <c r="Q2" s="79"/>
      <c r="R2" s="3" t="s">
        <v>0</v>
      </c>
      <c r="S2" s="4">
        <f>Report!L1</f>
        <v>42461</v>
      </c>
    </row>
    <row r="3" spans="1:19" s="5" customFormat="1" ht="12.75">
      <c r="A3" s="80" t="s">
        <v>80</v>
      </c>
      <c r="B3" s="81"/>
      <c r="C3" s="81"/>
      <c r="D3" s="81"/>
      <c r="E3" s="81"/>
      <c r="F3" s="82"/>
      <c r="G3" s="82"/>
      <c r="H3" s="82"/>
      <c r="J3" s="197"/>
      <c r="K3" s="83" t="s">
        <v>81</v>
      </c>
      <c r="L3" s="83"/>
      <c r="M3" s="83"/>
      <c r="N3" s="194"/>
      <c r="Q3" s="81"/>
      <c r="R3" s="84" t="s">
        <v>82</v>
      </c>
      <c r="S3" s="85"/>
    </row>
    <row r="4" spans="1:19" s="5" customFormat="1" ht="12.75">
      <c r="A4" s="86">
        <v>1</v>
      </c>
      <c r="B4" s="87" t="s">
        <v>239</v>
      </c>
      <c r="C4" s="88"/>
      <c r="D4" s="88"/>
      <c r="E4" s="88"/>
      <c r="F4" s="89"/>
      <c r="G4" s="89"/>
      <c r="H4" s="89"/>
      <c r="I4" s="260" t="s">
        <v>212</v>
      </c>
      <c r="J4" s="261" t="s">
        <v>253</v>
      </c>
      <c r="K4" s="262"/>
      <c r="L4" s="260" t="s">
        <v>204</v>
      </c>
      <c r="M4" s="261" t="s">
        <v>253</v>
      </c>
      <c r="N4" s="218"/>
      <c r="O4" s="219"/>
      <c r="Q4" s="2"/>
      <c r="R4" s="91" t="s">
        <v>83</v>
      </c>
      <c r="S4" s="92" t="s">
        <v>84</v>
      </c>
    </row>
    <row r="5" spans="1:19" s="5" customFormat="1" ht="12.75">
      <c r="A5" s="86">
        <v>2</v>
      </c>
      <c r="B5" s="93" t="s">
        <v>240</v>
      </c>
      <c r="C5" s="88"/>
      <c r="D5" s="88"/>
      <c r="E5" s="88"/>
      <c r="F5" s="89"/>
      <c r="G5" s="89"/>
      <c r="H5" s="89"/>
      <c r="I5" s="260" t="s">
        <v>209</v>
      </c>
      <c r="J5" s="261" t="s">
        <v>253</v>
      </c>
      <c r="K5" s="262"/>
      <c r="L5" s="260" t="s">
        <v>203</v>
      </c>
      <c r="M5" s="261" t="s">
        <v>253</v>
      </c>
      <c r="N5" s="218"/>
      <c r="O5" s="219"/>
      <c r="Q5" s="2"/>
      <c r="R5" s="91" t="s">
        <v>85</v>
      </c>
      <c r="S5" s="92" t="s">
        <v>86</v>
      </c>
    </row>
    <row r="6" spans="1:19" s="5" customFormat="1" ht="12.75">
      <c r="A6" s="86" t="s">
        <v>197</v>
      </c>
      <c r="B6" s="214" t="s">
        <v>198</v>
      </c>
      <c r="C6" s="88"/>
      <c r="D6" s="88"/>
      <c r="E6" s="88"/>
      <c r="F6" s="90"/>
      <c r="G6" s="90"/>
      <c r="H6" s="90"/>
      <c r="I6" s="263" t="s">
        <v>205</v>
      </c>
      <c r="J6" s="264" t="s">
        <v>213</v>
      </c>
      <c r="K6" s="262"/>
      <c r="L6" s="260" t="s">
        <v>207</v>
      </c>
      <c r="M6" s="261" t="s">
        <v>253</v>
      </c>
      <c r="N6" s="218"/>
      <c r="O6" s="219"/>
      <c r="Q6" s="2"/>
      <c r="R6" s="94" t="s">
        <v>87</v>
      </c>
      <c r="S6" s="92" t="s">
        <v>88</v>
      </c>
    </row>
    <row r="7" spans="1:19" s="5" customFormat="1" ht="12.75">
      <c r="A7" s="86">
        <v>3</v>
      </c>
      <c r="B7" s="87" t="s">
        <v>241</v>
      </c>
      <c r="C7" s="88"/>
      <c r="D7" s="88"/>
      <c r="E7" s="88"/>
      <c r="F7" s="90"/>
      <c r="G7" s="90"/>
      <c r="H7" s="90"/>
      <c r="I7" s="260" t="s">
        <v>208</v>
      </c>
      <c r="J7" s="261" t="s">
        <v>253</v>
      </c>
      <c r="K7" s="262"/>
      <c r="L7" s="263" t="s">
        <v>210</v>
      </c>
      <c r="M7" s="264" t="s">
        <v>215</v>
      </c>
      <c r="N7" s="218"/>
      <c r="O7" s="219"/>
      <c r="Q7" s="2"/>
      <c r="R7" s="94" t="s">
        <v>89</v>
      </c>
      <c r="S7" s="92" t="s">
        <v>90</v>
      </c>
    </row>
    <row r="8" spans="1:19" s="5" customFormat="1" ht="12.75">
      <c r="A8" s="86"/>
      <c r="B8" s="87"/>
      <c r="C8" s="88"/>
      <c r="D8" s="88"/>
      <c r="E8" s="88"/>
      <c r="F8" s="90"/>
      <c r="G8" s="90"/>
      <c r="H8" s="90"/>
      <c r="I8" s="263" t="s">
        <v>196</v>
      </c>
      <c r="J8" s="264" t="s">
        <v>214</v>
      </c>
      <c r="K8" s="262"/>
      <c r="L8" s="263" t="s">
        <v>206</v>
      </c>
      <c r="M8" s="264" t="s">
        <v>216</v>
      </c>
      <c r="N8" s="218"/>
      <c r="O8" s="219"/>
      <c r="Q8" s="2"/>
      <c r="R8" s="94" t="s">
        <v>91</v>
      </c>
      <c r="S8" s="92" t="s">
        <v>92</v>
      </c>
    </row>
    <row r="9" spans="1:19" s="5" customFormat="1" ht="12.75">
      <c r="A9" s="95"/>
      <c r="B9" s="88"/>
      <c r="C9" s="88"/>
      <c r="D9" s="88"/>
      <c r="E9" s="88"/>
      <c r="F9" s="2"/>
      <c r="G9" s="2"/>
      <c r="H9" s="2"/>
      <c r="I9" s="262"/>
      <c r="J9" s="262"/>
      <c r="K9" s="262"/>
      <c r="L9" s="260" t="s">
        <v>211</v>
      </c>
      <c r="M9" s="261" t="s">
        <v>253</v>
      </c>
      <c r="N9" s="218"/>
      <c r="O9" s="219"/>
      <c r="P9" s="2"/>
      <c r="Q9" s="2"/>
      <c r="R9" s="97"/>
      <c r="S9" s="98"/>
    </row>
    <row r="10" spans="1:19" s="5" customFormat="1" ht="12.75">
      <c r="A10" s="95"/>
      <c r="B10" s="88"/>
      <c r="C10" s="88"/>
      <c r="D10" s="88"/>
      <c r="E10" s="88"/>
      <c r="F10" s="2"/>
      <c r="G10" s="2"/>
      <c r="H10" s="2"/>
      <c r="I10" s="77"/>
      <c r="J10" s="77"/>
      <c r="K10" s="77"/>
      <c r="L10" s="220"/>
      <c r="M10" s="77"/>
      <c r="N10" s="219"/>
      <c r="O10" s="219"/>
      <c r="R10" s="97"/>
      <c r="S10" s="98"/>
    </row>
    <row r="11" spans="1:19" s="5" customFormat="1" ht="12.75">
      <c r="A11" s="95"/>
      <c r="B11" s="88"/>
      <c r="C11" s="88"/>
      <c r="D11" s="88"/>
      <c r="E11" s="88"/>
      <c r="F11" s="2"/>
      <c r="G11" s="2"/>
      <c r="H11" s="2"/>
      <c r="I11" s="77"/>
      <c r="J11" s="77"/>
      <c r="K11" s="77"/>
      <c r="L11" s="220"/>
      <c r="M11" s="77"/>
      <c r="N11" s="219"/>
      <c r="O11" s="77"/>
      <c r="P11" s="2"/>
      <c r="Q11" s="150"/>
      <c r="R11" s="97"/>
      <c r="S11" s="98"/>
    </row>
    <row r="12" spans="1:19" s="5" customFormat="1" ht="12.75">
      <c r="A12" s="95"/>
      <c r="B12" s="88"/>
      <c r="C12" s="88"/>
      <c r="D12" s="88"/>
      <c r="E12" s="88"/>
      <c r="F12" s="2"/>
      <c r="G12" s="2"/>
      <c r="H12" s="2"/>
      <c r="I12" s="77"/>
      <c r="J12" s="77"/>
      <c r="K12" s="77"/>
      <c r="L12" s="220"/>
      <c r="M12" s="77"/>
      <c r="N12" s="219"/>
      <c r="O12" s="77"/>
      <c r="P12" s="2"/>
      <c r="Q12" s="150"/>
      <c r="R12" s="97"/>
      <c r="S12" s="98"/>
    </row>
    <row r="13" spans="1:19" s="5" customFormat="1" ht="12.75">
      <c r="A13" s="95"/>
      <c r="B13" s="88"/>
      <c r="C13" s="88"/>
      <c r="D13" s="88"/>
      <c r="E13" s="88"/>
      <c r="F13" s="2"/>
      <c r="G13" s="2"/>
      <c r="H13" s="2"/>
      <c r="I13" s="2"/>
      <c r="J13" s="2"/>
      <c r="K13" s="2"/>
      <c r="L13" s="2"/>
      <c r="M13" s="2"/>
      <c r="N13" s="149"/>
      <c r="O13" s="150" t="s">
        <v>158</v>
      </c>
      <c r="P13" s="2"/>
      <c r="Q13" s="150"/>
      <c r="R13" s="97"/>
      <c r="S13" s="98"/>
    </row>
    <row r="14" spans="1:19" s="5" customFormat="1" ht="12.75">
      <c r="A14" s="95"/>
      <c r="B14" s="88"/>
      <c r="C14" s="88"/>
      <c r="D14" s="88"/>
      <c r="E14" s="88"/>
      <c r="F14" s="2"/>
      <c r="G14" s="2"/>
      <c r="H14" s="2"/>
      <c r="I14" s="2"/>
      <c r="J14" s="2"/>
      <c r="K14" s="2"/>
      <c r="L14" s="2"/>
      <c r="M14" s="2"/>
      <c r="O14" s="2"/>
      <c r="P14" s="2"/>
      <c r="Q14" s="150"/>
      <c r="R14" s="97"/>
      <c r="S14" s="98"/>
    </row>
    <row r="15" spans="1:19" s="5" customFormat="1" ht="12.75">
      <c r="A15" s="95"/>
      <c r="B15" s="88"/>
      <c r="C15" s="88"/>
      <c r="D15" s="88"/>
      <c r="E15" s="88"/>
      <c r="F15" s="2"/>
      <c r="G15" s="2"/>
      <c r="H15" s="2"/>
      <c r="I15" s="2"/>
      <c r="J15" s="2"/>
      <c r="K15" s="2"/>
      <c r="L15" s="2"/>
      <c r="M15" s="2"/>
      <c r="O15" s="2"/>
      <c r="P15" s="2"/>
      <c r="Q15" s="150"/>
      <c r="R15" s="97"/>
      <c r="S15" s="98"/>
    </row>
    <row r="16" spans="1:19" s="5" customFormat="1" ht="12.75">
      <c r="A16" s="95"/>
      <c r="B16" s="88"/>
      <c r="C16" s="88"/>
      <c r="D16" s="88"/>
      <c r="E16" s="88"/>
      <c r="F16" s="2"/>
      <c r="G16" s="2"/>
      <c r="H16" s="2"/>
      <c r="I16" s="2"/>
      <c r="J16" s="2"/>
      <c r="K16" s="2"/>
      <c r="L16" s="96"/>
      <c r="M16" s="2"/>
      <c r="N16" s="2"/>
      <c r="O16" s="2"/>
      <c r="P16" s="2"/>
      <c r="S16" s="196"/>
    </row>
    <row r="17" spans="1:19" s="5" customFormat="1" ht="12.75" customHeight="1">
      <c r="A17" s="99"/>
      <c r="B17" s="99"/>
      <c r="C17" s="99" t="s">
        <v>93</v>
      </c>
      <c r="D17" s="99" t="s">
        <v>94</v>
      </c>
      <c r="E17" s="99" t="s">
        <v>95</v>
      </c>
      <c r="F17" s="272" t="s">
        <v>96</v>
      </c>
      <c r="G17" s="273"/>
      <c r="H17" s="273"/>
      <c r="I17" s="273"/>
      <c r="J17" s="273"/>
      <c r="K17" s="274"/>
      <c r="L17" s="99" t="s">
        <v>97</v>
      </c>
      <c r="M17" s="268" t="s">
        <v>98</v>
      </c>
      <c r="N17" s="269"/>
      <c r="O17" s="100" t="s">
        <v>99</v>
      </c>
      <c r="P17" s="100" t="s">
        <v>100</v>
      </c>
      <c r="Q17" s="100" t="s">
        <v>101</v>
      </c>
      <c r="R17" s="100" t="s">
        <v>102</v>
      </c>
      <c r="S17" s="100" t="s">
        <v>103</v>
      </c>
    </row>
    <row r="18" spans="1:19" s="5" customFormat="1" ht="12.75" customHeight="1">
      <c r="A18" s="101" t="s">
        <v>104</v>
      </c>
      <c r="B18" s="101" t="s">
        <v>105</v>
      </c>
      <c r="C18" s="101" t="s">
        <v>179</v>
      </c>
      <c r="D18" s="133" t="s">
        <v>179</v>
      </c>
      <c r="E18" s="134"/>
      <c r="F18" s="272" t="s">
        <v>106</v>
      </c>
      <c r="G18" s="273"/>
      <c r="H18" s="274"/>
      <c r="I18" s="272" t="s">
        <v>107</v>
      </c>
      <c r="J18" s="273"/>
      <c r="K18" s="274"/>
      <c r="L18" s="134" t="s">
        <v>108</v>
      </c>
      <c r="M18" s="270" t="s">
        <v>109</v>
      </c>
      <c r="N18" s="271"/>
      <c r="O18" s="135" t="s">
        <v>110</v>
      </c>
      <c r="P18" s="136" t="s">
        <v>111</v>
      </c>
      <c r="Q18" s="137" t="s">
        <v>112</v>
      </c>
      <c r="R18" s="136" t="s">
        <v>113</v>
      </c>
      <c r="S18" s="137" t="s">
        <v>114</v>
      </c>
    </row>
    <row r="19" spans="1:19" s="5" customFormat="1" ht="12.75" customHeight="1">
      <c r="A19" s="102" t="s">
        <v>115</v>
      </c>
      <c r="B19" s="102" t="s">
        <v>115</v>
      </c>
      <c r="C19" s="102" t="s">
        <v>116</v>
      </c>
      <c r="D19" s="138" t="s">
        <v>117</v>
      </c>
      <c r="E19" s="139" t="s">
        <v>118</v>
      </c>
      <c r="F19" s="140" t="s">
        <v>119</v>
      </c>
      <c r="G19" s="141" t="s">
        <v>120</v>
      </c>
      <c r="H19" s="142" t="s">
        <v>121</v>
      </c>
      <c r="I19" s="140" t="s">
        <v>119</v>
      </c>
      <c r="J19" s="104" t="s">
        <v>120</v>
      </c>
      <c r="K19" s="143" t="s">
        <v>121</v>
      </c>
      <c r="L19" s="139" t="s">
        <v>122</v>
      </c>
      <c r="M19" s="144" t="s">
        <v>117</v>
      </c>
      <c r="N19" s="145" t="s">
        <v>123</v>
      </c>
      <c r="O19" s="146" t="s">
        <v>124</v>
      </c>
      <c r="P19" s="147" t="s">
        <v>125</v>
      </c>
      <c r="Q19" s="148" t="s">
        <v>126</v>
      </c>
      <c r="R19" s="147" t="s">
        <v>126</v>
      </c>
      <c r="S19" s="148" t="s">
        <v>126</v>
      </c>
    </row>
  </sheetData>
  <sheetProtection formatCells="0" insertRows="0" deleteRows="0" sort="0" autoFilter="0"/>
  <mergeCells count="5">
    <mergeCell ref="M17:N17"/>
    <mergeCell ref="M18:N18"/>
    <mergeCell ref="F18:H18"/>
    <mergeCell ref="F17:K17"/>
    <mergeCell ref="I18:K18"/>
  </mergeCells>
  <printOptions horizontalCentered="1"/>
  <pageMargins left="0.1" right="0.1" top="1" bottom="1" header="0.5" footer="0"/>
  <pageSetup fitToHeight="0" fitToWidth="1" horizontalDpi="600" verticalDpi="600" orientation="landscape" scale="70" r:id="rId2"/>
  <headerFooter alignWithMargins="0">
    <oddFooter>&amp;LPage &amp;P of &amp;N&amp;R&amp;F</oddFooter>
  </headerFooter>
  <legacyDrawing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S19"/>
  <sheetViews>
    <sheetView showZeros="0" zoomScalePageLayoutView="0" workbookViewId="0" topLeftCell="A1">
      <selection activeCell="A20" sqref="A20"/>
    </sheetView>
  </sheetViews>
  <sheetFormatPr defaultColWidth="9.140625" defaultRowHeight="12.75"/>
  <cols>
    <col min="1" max="2" width="5.7109375" style="105" customWidth="1"/>
    <col min="3" max="3" width="14.7109375" style="105" customWidth="1"/>
    <col min="4" max="4" width="10.7109375" style="105" customWidth="1"/>
    <col min="5" max="5" width="5.7109375" style="105" customWidth="1"/>
    <col min="6" max="11" width="10.7109375" style="105" customWidth="1"/>
    <col min="12" max="12" width="16.7109375" style="105" customWidth="1"/>
    <col min="13" max="13" width="11.421875" style="105" customWidth="1"/>
    <col min="14" max="14" width="6.8515625" style="105" customWidth="1"/>
    <col min="15" max="15" width="12.7109375" style="122" customWidth="1"/>
    <col min="16" max="16" width="10.7109375" style="105" customWidth="1"/>
    <col min="17" max="19" width="10.7109375" style="107" customWidth="1"/>
    <col min="20" max="16384" width="9.140625" style="5" customWidth="1"/>
  </cols>
  <sheetData>
    <row r="1" spans="1:19" ht="15.75">
      <c r="A1" s="111" t="s">
        <v>127</v>
      </c>
      <c r="B1" s="2"/>
      <c r="C1" s="2"/>
      <c r="D1" s="2"/>
      <c r="E1" s="2"/>
      <c r="F1" s="2"/>
      <c r="G1" s="195" t="str">
        <f>+"(Submit with Special Fuel Tax Report  "&amp;Report!A4&amp;")   "&amp;Report!A3</f>
        <v>(Submit with Special Fuel Tax Report  SFD - SFN 23010 (02-2020)Excel)   TURTLE MOUNTAIN TRIBE</v>
      </c>
      <c r="H1" s="204"/>
      <c r="I1" s="204"/>
      <c r="J1" s="112"/>
      <c r="K1" s="113"/>
      <c r="L1" s="113"/>
      <c r="M1" s="114"/>
      <c r="N1" s="205"/>
      <c r="O1" s="115"/>
      <c r="P1" s="103"/>
      <c r="Q1" s="116"/>
      <c r="R1" s="235" t="str">
        <f>Report!A1</f>
        <v>SPECIAL FUEL TAX</v>
      </c>
      <c r="S1" s="117">
        <f>Report!L1</f>
        <v>42461</v>
      </c>
    </row>
    <row r="2" spans="1:19" ht="12.75">
      <c r="A2" s="157">
        <v>5</v>
      </c>
      <c r="B2" s="158" t="s">
        <v>242</v>
      </c>
      <c r="C2" s="81"/>
      <c r="D2" s="81"/>
      <c r="E2" s="81"/>
      <c r="F2" s="82"/>
      <c r="G2" s="82"/>
      <c r="H2" s="198"/>
      <c r="I2" s="199"/>
      <c r="J2" s="200">
        <f>+Period</f>
        <v>0</v>
      </c>
      <c r="K2" s="200">
        <f>+FEIN</f>
        <v>0</v>
      </c>
      <c r="L2" s="201">
        <f>+Suffix</f>
        <v>0</v>
      </c>
      <c r="M2" s="202" t="str">
        <f>Name&amp;",  "&amp;City</f>
        <v>,  </v>
      </c>
      <c r="N2" s="203"/>
      <c r="O2" s="88"/>
      <c r="P2" s="88"/>
      <c r="Q2" s="81"/>
      <c r="R2" s="83" t="s">
        <v>82</v>
      </c>
      <c r="S2" s="85"/>
    </row>
    <row r="3" spans="1:19" ht="12.75">
      <c r="A3" s="118" t="s">
        <v>128</v>
      </c>
      <c r="B3" s="119" t="s">
        <v>243</v>
      </c>
      <c r="C3" s="88"/>
      <c r="D3" s="88"/>
      <c r="E3" s="88"/>
      <c r="F3" s="89"/>
      <c r="G3" s="89"/>
      <c r="H3" s="89"/>
      <c r="I3" s="89"/>
      <c r="J3" s="5"/>
      <c r="K3" s="197"/>
      <c r="L3" s="83" t="s">
        <v>81</v>
      </c>
      <c r="M3" s="83"/>
      <c r="N3" s="83"/>
      <c r="O3" s="194"/>
      <c r="P3" s="5"/>
      <c r="Q3" s="2"/>
      <c r="R3" s="91" t="s">
        <v>83</v>
      </c>
      <c r="S3" s="92" t="s">
        <v>84</v>
      </c>
    </row>
    <row r="4" spans="1:19" ht="12.75">
      <c r="A4" s="120" t="s">
        <v>129</v>
      </c>
      <c r="B4" s="261" t="s">
        <v>253</v>
      </c>
      <c r="C4" s="88"/>
      <c r="D4" s="88"/>
      <c r="E4" s="88"/>
      <c r="F4" s="90"/>
      <c r="G4" s="90"/>
      <c r="H4" s="90"/>
      <c r="I4" s="90"/>
      <c r="J4" s="260" t="s">
        <v>212</v>
      </c>
      <c r="K4" s="261" t="s">
        <v>253</v>
      </c>
      <c r="L4" s="262"/>
      <c r="M4" s="260" t="s">
        <v>204</v>
      </c>
      <c r="N4" s="261" t="s">
        <v>253</v>
      </c>
      <c r="O4" s="218"/>
      <c r="P4" s="219"/>
      <c r="Q4" s="2"/>
      <c r="R4" s="91" t="s">
        <v>85</v>
      </c>
      <c r="S4" s="92" t="s">
        <v>86</v>
      </c>
    </row>
    <row r="5" spans="1:19" ht="12.75">
      <c r="A5" s="120" t="s">
        <v>130</v>
      </c>
      <c r="B5" s="261" t="s">
        <v>253</v>
      </c>
      <c r="C5" s="88"/>
      <c r="D5" s="88"/>
      <c r="E5" s="88"/>
      <c r="F5" s="89"/>
      <c r="G5" s="89"/>
      <c r="H5" s="89"/>
      <c r="I5" s="89"/>
      <c r="J5" s="260" t="s">
        <v>209</v>
      </c>
      <c r="K5" s="261" t="s">
        <v>253</v>
      </c>
      <c r="L5" s="262"/>
      <c r="M5" s="260" t="s">
        <v>203</v>
      </c>
      <c r="N5" s="261" t="s">
        <v>253</v>
      </c>
      <c r="O5" s="218"/>
      <c r="P5" s="219"/>
      <c r="Q5" s="2"/>
      <c r="R5" s="94" t="s">
        <v>87</v>
      </c>
      <c r="S5" s="92" t="s">
        <v>88</v>
      </c>
    </row>
    <row r="6" spans="1:19" ht="12.75">
      <c r="A6" s="118">
        <v>6</v>
      </c>
      <c r="B6" s="119" t="s">
        <v>244</v>
      </c>
      <c r="C6" s="88"/>
      <c r="D6" s="88"/>
      <c r="E6" s="88"/>
      <c r="F6" s="90"/>
      <c r="G6" s="90"/>
      <c r="H6" s="90"/>
      <c r="I6" s="90"/>
      <c r="J6" s="263" t="s">
        <v>205</v>
      </c>
      <c r="K6" s="264" t="s">
        <v>213</v>
      </c>
      <c r="L6" s="262"/>
      <c r="M6" s="260" t="s">
        <v>207</v>
      </c>
      <c r="N6" s="261" t="s">
        <v>253</v>
      </c>
      <c r="O6" s="218"/>
      <c r="P6" s="219"/>
      <c r="Q6" s="2"/>
      <c r="R6" s="94" t="s">
        <v>89</v>
      </c>
      <c r="S6" s="92" t="s">
        <v>90</v>
      </c>
    </row>
    <row r="7" spans="1:19" ht="12.75">
      <c r="A7" s="118">
        <v>7</v>
      </c>
      <c r="B7" s="119" t="s">
        <v>245</v>
      </c>
      <c r="C7" s="88"/>
      <c r="D7" s="88"/>
      <c r="E7" s="88"/>
      <c r="F7" s="90"/>
      <c r="G7" s="90"/>
      <c r="H7" s="90"/>
      <c r="I7" s="90"/>
      <c r="J7" s="260" t="s">
        <v>208</v>
      </c>
      <c r="K7" s="261" t="s">
        <v>253</v>
      </c>
      <c r="L7" s="262"/>
      <c r="M7" s="263" t="s">
        <v>210</v>
      </c>
      <c r="N7" s="264" t="s">
        <v>215</v>
      </c>
      <c r="O7" s="218"/>
      <c r="P7" s="219"/>
      <c r="Q7" s="2"/>
      <c r="R7" s="94" t="s">
        <v>91</v>
      </c>
      <c r="S7" s="92" t="s">
        <v>92</v>
      </c>
    </row>
    <row r="8" spans="1:19" ht="12.75">
      <c r="A8" s="118">
        <v>8</v>
      </c>
      <c r="B8" s="119" t="s">
        <v>246</v>
      </c>
      <c r="C8" s="88"/>
      <c r="D8" s="88"/>
      <c r="E8" s="88"/>
      <c r="F8" s="90"/>
      <c r="G8" s="90"/>
      <c r="H8" s="90"/>
      <c r="I8" s="90"/>
      <c r="J8" s="263" t="s">
        <v>196</v>
      </c>
      <c r="K8" s="264" t="s">
        <v>214</v>
      </c>
      <c r="L8" s="262"/>
      <c r="M8" s="263" t="s">
        <v>206</v>
      </c>
      <c r="N8" s="264" t="s">
        <v>216</v>
      </c>
      <c r="O8" s="218"/>
      <c r="P8" s="219"/>
      <c r="Q8" s="2"/>
      <c r="R8" s="97" t="s">
        <v>131</v>
      </c>
      <c r="S8" s="121" t="s">
        <v>132</v>
      </c>
    </row>
    <row r="9" spans="1:19" ht="12.75">
      <c r="A9" s="118">
        <v>10</v>
      </c>
      <c r="B9" s="119" t="s">
        <v>247</v>
      </c>
      <c r="C9" s="88"/>
      <c r="D9" s="88"/>
      <c r="E9" s="88"/>
      <c r="F9" s="90"/>
      <c r="G9" s="90"/>
      <c r="H9" s="90"/>
      <c r="I9" s="90"/>
      <c r="J9" s="262"/>
      <c r="K9" s="262"/>
      <c r="L9" s="262"/>
      <c r="M9" s="260" t="s">
        <v>211</v>
      </c>
      <c r="N9" s="261" t="s">
        <v>253</v>
      </c>
      <c r="O9" s="218"/>
      <c r="P9" s="219"/>
      <c r="Q9" s="2"/>
      <c r="R9" s="97" t="s">
        <v>133</v>
      </c>
      <c r="S9" s="121" t="s">
        <v>134</v>
      </c>
    </row>
    <row r="10" spans="1:19" ht="12.75">
      <c r="A10" s="118" t="s">
        <v>163</v>
      </c>
      <c r="B10" s="119" t="s">
        <v>193</v>
      </c>
      <c r="E10" s="88"/>
      <c r="F10" s="90"/>
      <c r="G10" s="90"/>
      <c r="H10" s="90"/>
      <c r="I10" s="90"/>
      <c r="J10" s="77"/>
      <c r="K10" s="77"/>
      <c r="L10" s="77"/>
      <c r="M10" s="220"/>
      <c r="N10" s="77"/>
      <c r="O10" s="219"/>
      <c r="P10" s="219"/>
      <c r="Q10" s="2"/>
      <c r="R10" s="2"/>
      <c r="S10" s="92"/>
    </row>
    <row r="11" spans="1:19" ht="12.75">
      <c r="A11" s="118" t="s">
        <v>199</v>
      </c>
      <c r="B11" s="119" t="s">
        <v>200</v>
      </c>
      <c r="E11" s="88"/>
      <c r="F11" s="90"/>
      <c r="G11" s="90"/>
      <c r="H11" s="90"/>
      <c r="I11" s="90"/>
      <c r="J11" s="77"/>
      <c r="K11" s="77"/>
      <c r="L11" s="77"/>
      <c r="M11" s="220"/>
      <c r="N11" s="77"/>
      <c r="O11" s="219"/>
      <c r="P11" s="77"/>
      <c r="Q11" s="2"/>
      <c r="R11" s="2"/>
      <c r="S11" s="92"/>
    </row>
    <row r="12" spans="1:19" ht="12.75">
      <c r="A12" s="118" t="s">
        <v>135</v>
      </c>
      <c r="B12" s="119" t="s">
        <v>136</v>
      </c>
      <c r="C12" s="88"/>
      <c r="E12" s="88"/>
      <c r="F12" s="90"/>
      <c r="G12" s="90"/>
      <c r="H12" s="90"/>
      <c r="I12" s="90"/>
      <c r="J12" s="88"/>
      <c r="K12" s="88"/>
      <c r="L12" s="88"/>
      <c r="M12" s="2"/>
      <c r="N12" s="2"/>
      <c r="O12" s="150"/>
      <c r="P12" s="2"/>
      <c r="Q12" s="2"/>
      <c r="R12" s="2"/>
      <c r="S12" s="92"/>
    </row>
    <row r="13" spans="1:19" ht="12.75">
      <c r="A13" s="118"/>
      <c r="B13" s="119"/>
      <c r="E13" s="88"/>
      <c r="F13" s="90"/>
      <c r="G13" s="90"/>
      <c r="H13" s="90"/>
      <c r="I13" s="90"/>
      <c r="J13" s="88"/>
      <c r="K13" s="88"/>
      <c r="L13" s="88"/>
      <c r="M13" s="2"/>
      <c r="N13" s="149"/>
      <c r="O13" s="150" t="s">
        <v>158</v>
      </c>
      <c r="P13" s="2"/>
      <c r="Q13" s="2"/>
      <c r="R13" s="2"/>
      <c r="S13" s="92"/>
    </row>
    <row r="14" spans="1:19" ht="12.75">
      <c r="A14" s="118"/>
      <c r="B14" s="119"/>
      <c r="E14" s="88"/>
      <c r="F14" s="90"/>
      <c r="G14" s="90"/>
      <c r="H14" s="90"/>
      <c r="I14" s="90"/>
      <c r="J14" s="88"/>
      <c r="K14" s="88"/>
      <c r="L14" s="88"/>
      <c r="M14" s="2"/>
      <c r="N14" s="2"/>
      <c r="O14" s="150"/>
      <c r="P14" s="2"/>
      <c r="Q14" s="2"/>
      <c r="R14" s="2"/>
      <c r="S14" s="92"/>
    </row>
    <row r="15" spans="1:19" ht="12.75">
      <c r="A15" s="118"/>
      <c r="B15" s="119"/>
      <c r="E15" s="88"/>
      <c r="F15" s="90"/>
      <c r="G15" s="90"/>
      <c r="H15" s="90"/>
      <c r="I15" s="90"/>
      <c r="J15" s="88"/>
      <c r="K15" s="88"/>
      <c r="L15" s="88"/>
      <c r="M15" s="2"/>
      <c r="N15" s="2"/>
      <c r="O15" s="150"/>
      <c r="P15" s="2"/>
      <c r="Q15" s="2"/>
      <c r="R15" s="2"/>
      <c r="S15" s="92"/>
    </row>
    <row r="16" spans="1:19" ht="12.75">
      <c r="A16" s="118"/>
      <c r="B16" s="119"/>
      <c r="C16" s="88"/>
      <c r="D16" s="88"/>
      <c r="E16" s="88"/>
      <c r="F16" s="90"/>
      <c r="G16" s="90"/>
      <c r="H16" s="90"/>
      <c r="I16" s="90"/>
      <c r="J16" s="88"/>
      <c r="K16" s="88"/>
      <c r="L16" s="88"/>
      <c r="M16" s="88"/>
      <c r="N16" s="2"/>
      <c r="O16" s="90"/>
      <c r="P16" s="2"/>
      <c r="Q16" s="2"/>
      <c r="R16" s="88"/>
      <c r="S16" s="92"/>
    </row>
    <row r="17" spans="1:19" ht="12.75">
      <c r="A17" s="99"/>
      <c r="B17" s="99"/>
      <c r="C17" s="99" t="s">
        <v>93</v>
      </c>
      <c r="D17" s="99" t="s">
        <v>94</v>
      </c>
      <c r="E17" s="99" t="s">
        <v>95</v>
      </c>
      <c r="F17" s="272" t="s">
        <v>96</v>
      </c>
      <c r="G17" s="273"/>
      <c r="H17" s="273"/>
      <c r="I17" s="273"/>
      <c r="J17" s="273"/>
      <c r="K17" s="274"/>
      <c r="L17" s="99" t="s">
        <v>97</v>
      </c>
      <c r="M17" s="268" t="s">
        <v>98</v>
      </c>
      <c r="N17" s="269"/>
      <c r="O17" s="100" t="s">
        <v>99</v>
      </c>
      <c r="P17" s="100" t="s">
        <v>100</v>
      </c>
      <c r="Q17" s="100" t="s">
        <v>101</v>
      </c>
      <c r="R17" s="100" t="s">
        <v>102</v>
      </c>
      <c r="S17" s="100" t="s">
        <v>103</v>
      </c>
    </row>
    <row r="18" spans="1:19" ht="12.75">
      <c r="A18" s="101" t="s">
        <v>104</v>
      </c>
      <c r="B18" s="101" t="s">
        <v>105</v>
      </c>
      <c r="C18" s="101" t="s">
        <v>179</v>
      </c>
      <c r="D18" s="133" t="s">
        <v>179</v>
      </c>
      <c r="E18" s="134"/>
      <c r="F18" s="272" t="s">
        <v>106</v>
      </c>
      <c r="G18" s="273"/>
      <c r="H18" s="274"/>
      <c r="I18" s="272" t="s">
        <v>107</v>
      </c>
      <c r="J18" s="273"/>
      <c r="K18" s="274"/>
      <c r="L18" s="134" t="s">
        <v>137</v>
      </c>
      <c r="M18" s="270" t="s">
        <v>138</v>
      </c>
      <c r="N18" s="271"/>
      <c r="O18" s="135" t="s">
        <v>110</v>
      </c>
      <c r="P18" s="134" t="s">
        <v>111</v>
      </c>
      <c r="Q18" s="137" t="s">
        <v>112</v>
      </c>
      <c r="R18" s="136" t="s">
        <v>113</v>
      </c>
      <c r="S18" s="137" t="s">
        <v>114</v>
      </c>
    </row>
    <row r="19" spans="1:19" ht="12.75">
      <c r="A19" s="139" t="s">
        <v>115</v>
      </c>
      <c r="B19" s="102" t="s">
        <v>115</v>
      </c>
      <c r="C19" s="102" t="s">
        <v>116</v>
      </c>
      <c r="D19" s="138" t="s">
        <v>117</v>
      </c>
      <c r="E19" s="139" t="s">
        <v>118</v>
      </c>
      <c r="F19" s="140" t="s">
        <v>119</v>
      </c>
      <c r="G19" s="141" t="s">
        <v>120</v>
      </c>
      <c r="H19" s="142" t="s">
        <v>121</v>
      </c>
      <c r="I19" s="140" t="s">
        <v>119</v>
      </c>
      <c r="J19" s="104" t="s">
        <v>120</v>
      </c>
      <c r="K19" s="143" t="s">
        <v>121</v>
      </c>
      <c r="L19" s="139" t="s">
        <v>139</v>
      </c>
      <c r="M19" s="144" t="s">
        <v>117</v>
      </c>
      <c r="N19" s="145" t="s">
        <v>123</v>
      </c>
      <c r="O19" s="146" t="s">
        <v>124</v>
      </c>
      <c r="P19" s="139" t="s">
        <v>125</v>
      </c>
      <c r="Q19" s="148" t="s">
        <v>126</v>
      </c>
      <c r="R19" s="147" t="s">
        <v>126</v>
      </c>
      <c r="S19" s="148" t="s">
        <v>126</v>
      </c>
    </row>
  </sheetData>
  <sheetProtection/>
  <mergeCells count="5">
    <mergeCell ref="M17:N17"/>
    <mergeCell ref="M18:N18"/>
    <mergeCell ref="F17:K17"/>
    <mergeCell ref="I18:K18"/>
    <mergeCell ref="F18:H18"/>
  </mergeCells>
  <printOptions horizontalCentered="1"/>
  <pageMargins left="0.1" right="0.1" top="1" bottom="1" header="0.5" footer="0"/>
  <pageSetup fitToHeight="0" fitToWidth="1" horizontalDpi="600" verticalDpi="600" orientation="landscape" scale="63" r:id="rId2"/>
  <headerFooter alignWithMargins="0">
    <oddFooter>&amp;LPage &amp;P of &amp;N&amp;R&amp;F</oddFooter>
  </headerFooter>
  <legacyDrawing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C86"/>
  <sheetViews>
    <sheetView tabSelected="1" zoomScalePageLayoutView="0" workbookViewId="0" topLeftCell="A1">
      <selection activeCell="A1" sqref="A1"/>
    </sheetView>
  </sheetViews>
  <sheetFormatPr defaultColWidth="9.140625" defaultRowHeight="12.75"/>
  <cols>
    <col min="1" max="1" width="108.00390625" style="0" customWidth="1"/>
  </cols>
  <sheetData>
    <row r="1" ht="12.75">
      <c r="A1" s="210" t="str">
        <f>Report!A3&amp;"          "&amp;Report!K5&amp;"          "&amp;Report!A1&amp;"          "&amp;Report!A4</f>
        <v>TURTLE MOUNTAIN TRIBE          TM          SPECIAL FUEL TAX          SFD - SFN 23010 (02-2020)Excel</v>
      </c>
    </row>
    <row r="2" spans="1:3" ht="18.75">
      <c r="A2" s="123" t="s">
        <v>140</v>
      </c>
      <c r="B2" s="190">
        <f>Report!L1</f>
        <v>42461</v>
      </c>
      <c r="C2" s="221" t="str">
        <f>Report!K1</f>
        <v>Version</v>
      </c>
    </row>
    <row r="3" spans="1:3" ht="15">
      <c r="A3" s="209" t="s">
        <v>192</v>
      </c>
      <c r="B3" s="190">
        <f>Report!L2</f>
        <v>43862</v>
      </c>
      <c r="C3" s="188" t="str">
        <f>Report!K2</f>
        <v>Updated</v>
      </c>
    </row>
    <row r="4" spans="1:2" ht="15.75">
      <c r="A4" s="124" t="s">
        <v>141</v>
      </c>
      <c r="B4" s="188"/>
    </row>
    <row r="5" ht="15.75">
      <c r="A5" s="124"/>
    </row>
    <row r="6" ht="15.75">
      <c r="A6" s="211" t="s">
        <v>218</v>
      </c>
    </row>
    <row r="7" ht="15.75">
      <c r="A7" s="223" t="s">
        <v>219</v>
      </c>
    </row>
    <row r="8" ht="15.75">
      <c r="A8" s="212"/>
    </row>
    <row r="9" ht="78.75">
      <c r="A9" s="125" t="s">
        <v>220</v>
      </c>
    </row>
    <row r="10" ht="15.75">
      <c r="A10" s="126"/>
    </row>
    <row r="11" ht="63">
      <c r="A11" s="127" t="s">
        <v>221</v>
      </c>
    </row>
    <row r="12" ht="15.75">
      <c r="A12" s="127"/>
    </row>
    <row r="13" ht="31.5">
      <c r="A13" s="128" t="s">
        <v>222</v>
      </c>
    </row>
    <row r="14" ht="15.75">
      <c r="A14" s="128"/>
    </row>
    <row r="15" ht="126">
      <c r="A15" s="129" t="s">
        <v>223</v>
      </c>
    </row>
    <row r="16" ht="15.75">
      <c r="A16" s="129"/>
    </row>
    <row r="17" ht="31.5">
      <c r="A17" s="132" t="s">
        <v>224</v>
      </c>
    </row>
    <row r="18" ht="15.75">
      <c r="A18" s="132"/>
    </row>
    <row r="19" ht="47.25">
      <c r="A19" s="132" t="s">
        <v>225</v>
      </c>
    </row>
    <row r="20" ht="15.75">
      <c r="A20" s="132"/>
    </row>
    <row r="21" ht="15.75">
      <c r="A21" s="124" t="s">
        <v>142</v>
      </c>
    </row>
    <row r="22" ht="15.75">
      <c r="A22" s="126"/>
    </row>
    <row r="23" ht="15.75">
      <c r="A23" s="125" t="s">
        <v>153</v>
      </c>
    </row>
    <row r="24" ht="15.75">
      <c r="A24" s="128"/>
    </row>
    <row r="25" ht="15.75">
      <c r="A25" s="125" t="s">
        <v>154</v>
      </c>
    </row>
    <row r="26" ht="15.75">
      <c r="A26" s="125"/>
    </row>
    <row r="27" ht="31.5">
      <c r="A27" s="128" t="s">
        <v>155</v>
      </c>
    </row>
    <row r="28" ht="15.75">
      <c r="A28" s="128"/>
    </row>
    <row r="29" ht="31.5">
      <c r="A29" s="128" t="s">
        <v>226</v>
      </c>
    </row>
    <row r="30" ht="15.75">
      <c r="A30" s="128"/>
    </row>
    <row r="31" ht="31.5">
      <c r="A31" s="128" t="s">
        <v>156</v>
      </c>
    </row>
    <row r="32" ht="15.75">
      <c r="A32" s="128"/>
    </row>
    <row r="33" ht="15.75">
      <c r="A33" s="128" t="s">
        <v>227</v>
      </c>
    </row>
    <row r="34" ht="15.75">
      <c r="A34" s="128" t="s">
        <v>228</v>
      </c>
    </row>
    <row r="35" ht="15.75">
      <c r="A35" s="128" t="s">
        <v>229</v>
      </c>
    </row>
    <row r="36" ht="15.75">
      <c r="A36" s="128" t="s">
        <v>230</v>
      </c>
    </row>
    <row r="37" ht="15.75">
      <c r="A37" s="128"/>
    </row>
    <row r="38" ht="15.75">
      <c r="A38" s="128" t="s">
        <v>231</v>
      </c>
    </row>
    <row r="39" ht="15.75">
      <c r="A39" s="128"/>
    </row>
    <row r="40" ht="15.75">
      <c r="A40" s="130" t="s">
        <v>143</v>
      </c>
    </row>
    <row r="41" ht="15.75">
      <c r="A41" s="131"/>
    </row>
    <row r="42" ht="31.5">
      <c r="A42" s="125" t="s">
        <v>232</v>
      </c>
    </row>
    <row r="43" ht="15.75">
      <c r="A43" s="128"/>
    </row>
    <row r="44" ht="15.75">
      <c r="A44" s="125" t="s">
        <v>233</v>
      </c>
    </row>
    <row r="45" ht="15.75">
      <c r="A45" s="128"/>
    </row>
    <row r="46" ht="15.75">
      <c r="A46" s="130" t="s">
        <v>144</v>
      </c>
    </row>
    <row r="47" ht="15.75">
      <c r="A47" s="128"/>
    </row>
    <row r="48" ht="63">
      <c r="A48" s="125" t="s">
        <v>157</v>
      </c>
    </row>
    <row r="49" ht="15.75">
      <c r="A49" s="128"/>
    </row>
    <row r="50" ht="15.75">
      <c r="A50" s="130" t="s">
        <v>145</v>
      </c>
    </row>
    <row r="51" ht="15.75">
      <c r="A51" s="128" t="s">
        <v>146</v>
      </c>
    </row>
    <row r="52" ht="15.75">
      <c r="A52" s="128" t="s">
        <v>147</v>
      </c>
    </row>
    <row r="53" ht="15.75">
      <c r="A53" s="128"/>
    </row>
    <row r="54" ht="47.25">
      <c r="A54" s="125" t="s">
        <v>234</v>
      </c>
    </row>
    <row r="55" ht="12.75">
      <c r="A55" s="180"/>
    </row>
    <row r="56" ht="15.75">
      <c r="A56" s="125" t="s">
        <v>235</v>
      </c>
    </row>
    <row r="57" ht="15.75">
      <c r="A57" s="125"/>
    </row>
    <row r="58" ht="15.75">
      <c r="A58" s="128" t="s">
        <v>148</v>
      </c>
    </row>
    <row r="59" ht="15.75">
      <c r="A59" s="128"/>
    </row>
    <row r="60" ht="15">
      <c r="A60" s="166" t="s">
        <v>238</v>
      </c>
    </row>
    <row r="61" ht="15.75">
      <c r="A61" s="179"/>
    </row>
    <row r="62" ht="15.75">
      <c r="A62" s="179" t="s">
        <v>180</v>
      </c>
    </row>
    <row r="63" ht="15.75">
      <c r="A63" s="224" t="s">
        <v>183</v>
      </c>
    </row>
    <row r="64" ht="15.75">
      <c r="A64" s="224" t="s">
        <v>184</v>
      </c>
    </row>
    <row r="65" ht="15.75">
      <c r="A65" s="225" t="s">
        <v>185</v>
      </c>
    </row>
    <row r="66" ht="15.75">
      <c r="A66" s="224"/>
    </row>
    <row r="67" ht="15.75">
      <c r="A67" s="224" t="s">
        <v>181</v>
      </c>
    </row>
    <row r="68" ht="15.75">
      <c r="A68" s="224" t="s">
        <v>194</v>
      </c>
    </row>
    <row r="69" ht="15.75">
      <c r="A69" s="224" t="s">
        <v>182</v>
      </c>
    </row>
    <row r="70" ht="15.75">
      <c r="A70" s="225" t="s">
        <v>195</v>
      </c>
    </row>
    <row r="71" ht="15.75">
      <c r="A71" s="225"/>
    </row>
    <row r="72" ht="15.75">
      <c r="A72" s="226" t="s">
        <v>175</v>
      </c>
    </row>
    <row r="73" ht="15.75">
      <c r="A73" s="225" t="s">
        <v>172</v>
      </c>
    </row>
    <row r="74" ht="15.75">
      <c r="A74" s="225"/>
    </row>
    <row r="75" ht="15.75">
      <c r="A75" s="226" t="s">
        <v>176</v>
      </c>
    </row>
    <row r="76" ht="15.75">
      <c r="A76" s="225" t="s">
        <v>171</v>
      </c>
    </row>
    <row r="77" ht="15.75">
      <c r="A77" s="224"/>
    </row>
    <row r="78" ht="15.75">
      <c r="A78" s="226" t="s">
        <v>236</v>
      </c>
    </row>
    <row r="79" ht="15.75">
      <c r="A79" s="227" t="s">
        <v>237</v>
      </c>
    </row>
    <row r="81" ht="15.75">
      <c r="A81" s="128" t="s">
        <v>149</v>
      </c>
    </row>
    <row r="82" ht="15.75">
      <c r="A82" s="125" t="s">
        <v>150</v>
      </c>
    </row>
    <row r="83" ht="15.75">
      <c r="A83" s="128" t="s">
        <v>151</v>
      </c>
    </row>
    <row r="84" ht="15.75">
      <c r="A84" s="125" t="s">
        <v>170</v>
      </c>
    </row>
    <row r="85" ht="15.75">
      <c r="A85" s="125" t="s">
        <v>152</v>
      </c>
    </row>
    <row r="86" ht="15">
      <c r="A86" s="166"/>
    </row>
  </sheetData>
  <sheetProtection password="CC3D" sheet="1"/>
  <hyperlinks>
    <hyperlink ref="A3" location="Instructions!A60:A95" display="Scroll down for Contacts Information"/>
    <hyperlink ref="A76" r:id="rId1" display="www.nd.gov/tax"/>
    <hyperlink ref="A73" r:id="rId2" display="fueltax@nd.gov"/>
    <hyperlink ref="A70" r:id="rId3" display="shegstad@nd.gov"/>
    <hyperlink ref="A65" r:id="rId4" display="darndt@nd.gov"/>
    <hyperlink ref="A79" r:id="rId5" display="https://apps.nd.gov/tax/tap"/>
    <hyperlink ref="A60" location="Instructions!A1" display="CONTACTS"/>
  </hyperlinks>
  <printOptions/>
  <pageMargins left="0.75" right="0.75" top="1" bottom="1" header="0.5" footer="0.5"/>
  <pageSetup fitToHeight="3" fitToWidth="1" horizontalDpi="600" verticalDpi="600" orientation="portrait" scale="78"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ND State Tax Department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SF</dc:title>
  <dc:subject/>
  <dc:creator>ND Tax Dept</dc:creator>
  <cp:keywords/>
  <dc:description/>
  <cp:lastModifiedBy>Arndt, Doug C.</cp:lastModifiedBy>
  <cp:lastPrinted>2016-01-07T18:03:29Z</cp:lastPrinted>
  <dcterms:created xsi:type="dcterms:W3CDTF">2006-09-25T13:49:40Z</dcterms:created>
  <dcterms:modified xsi:type="dcterms:W3CDTF">2020-02-26T16:39:45Z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