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5730" activeTab="0"/>
  </bookViews>
  <sheets>
    <sheet name="Beer Conversion Chart" sheetId="1" r:id="rId1"/>
    <sheet name="Liquor Conversion Chart" sheetId="2" r:id="rId2"/>
  </sheets>
  <definedNames/>
  <calcPr fullCalcOnLoad="1"/>
</workbook>
</file>

<file path=xl/sharedStrings.xml><?xml version="1.0" encoding="utf-8"?>
<sst xmlns="http://schemas.openxmlformats.org/spreadsheetml/2006/main" count="285" uniqueCount="39">
  <si>
    <t>Beer Package Conversion to Gallons</t>
  </si>
  <si>
    <t>X</t>
  </si>
  <si>
    <t>=</t>
  </si>
  <si>
    <t xml:space="preserve">Container Size in Ounces </t>
  </si>
  <si>
    <t>Container Size in Milliliters</t>
  </si>
  <si>
    <t>Gallons Per Package</t>
  </si>
  <si>
    <t>Full Barrel Gallons</t>
  </si>
  <si>
    <t>÷</t>
  </si>
  <si>
    <t>Barrel        Size</t>
  </si>
  <si>
    <t>Liters to Gallon %</t>
  </si>
  <si>
    <t>Milliliters to Gallon %</t>
  </si>
  <si>
    <t>Ounces       Per Gallon</t>
  </si>
  <si>
    <t>Container Size in    Liters</t>
  </si>
  <si>
    <t>Times</t>
  </si>
  <si>
    <t>Divided By</t>
  </si>
  <si>
    <t>Equal</t>
  </si>
  <si>
    <t>Number of Packages</t>
  </si>
  <si>
    <t>Total    Gallons</t>
  </si>
  <si>
    <t>Total           Tax</t>
  </si>
  <si>
    <t xml:space="preserve">Package Tax @ $.16         Per Gallon </t>
  </si>
  <si>
    <t xml:space="preserve">Package Tax @ $.08           Per Gallon </t>
  </si>
  <si>
    <t>Number of  Containers   in Package</t>
  </si>
  <si>
    <t>Enter Number of Packages</t>
  </si>
  <si>
    <t>Container    Size</t>
  </si>
  <si>
    <t>Number of Containers</t>
  </si>
  <si>
    <t>Liquor Package Conversion to Gallons</t>
  </si>
  <si>
    <t>Total Tax (Spirits)</t>
  </si>
  <si>
    <t>Total Tax (Champagne)</t>
  </si>
  <si>
    <t>Total Tax    (Wine &gt;17%)</t>
  </si>
  <si>
    <t>Total Tax    (Wine &lt;17%)</t>
  </si>
  <si>
    <t>Total Tax (Alcohol)</t>
  </si>
  <si>
    <t xml:space="preserve">oz.     X </t>
  </si>
  <si>
    <t xml:space="preserve">pt.      X </t>
  </si>
  <si>
    <t xml:space="preserve">qt.      X </t>
  </si>
  <si>
    <t xml:space="preserve">gal.    X </t>
  </si>
  <si>
    <t>Gallon %</t>
  </si>
  <si>
    <t>(Use yellow fields for package and container sizes not included.)</t>
  </si>
  <si>
    <t>Total @ $.16 Tax Rate</t>
  </si>
  <si>
    <t>Total @ $.08 Tax Rate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</si>
</sst>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,##0.0000"/>
    <numFmt numFmtId="166" formatCode="0.00_);\(0.00\)"/>
    <numFmt numFmtId="167" formatCode="0.000_);\(0.000\)"/>
    <numFmt numFmtId="168" formatCode="0.0_);\(0.0\)"/>
    <numFmt numFmtId="169" formatCode="0_);\(0\)"/>
    <numFmt numFmtId="170" formatCode="0.000000"/>
    <numFmt numFmtId="171" formatCode="0.00000"/>
    <numFmt numFmtId="172" formatCode="#,##0.0"/>
    <numFmt numFmtId="173" formatCode="&quot;$&quot;#,##0.00"/>
    <numFmt numFmtId="174" formatCode="#,##0.0_);\(#,##0.0\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7" fontId="5" fillId="33" borderId="11" xfId="0" applyNumberFormat="1" applyFont="1" applyFill="1" applyBorder="1" applyAlignment="1">
      <alignment horizontal="center" wrapText="1"/>
    </xf>
    <xf numFmtId="7" fontId="5" fillId="0" borderId="12" xfId="0" applyNumberFormat="1" applyFont="1" applyBorder="1" applyAlignment="1">
      <alignment/>
    </xf>
    <xf numFmtId="0" fontId="5" fillId="0" borderId="0" xfId="0" applyFont="1" applyAlignment="1">
      <alignment horizontal="center"/>
    </xf>
    <xf numFmtId="7" fontId="5" fillId="0" borderId="13" xfId="0" applyNumberFormat="1" applyFont="1" applyBorder="1" applyAlignment="1">
      <alignment/>
    </xf>
    <xf numFmtId="164" fontId="5" fillId="33" borderId="10" xfId="0" applyNumberFormat="1" applyFont="1" applyFill="1" applyBorder="1" applyAlignment="1">
      <alignment horizontal="center" wrapText="1"/>
    </xf>
    <xf numFmtId="0" fontId="0" fillId="0" borderId="0" xfId="0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33" borderId="14" xfId="0" applyNumberFormat="1" applyFont="1" applyFill="1" applyBorder="1" applyAlignment="1" applyProtection="1">
      <alignment horizontal="center" wrapText="1"/>
      <protection/>
    </xf>
    <xf numFmtId="0" fontId="5" fillId="33" borderId="10" xfId="0" applyNumberFormat="1" applyFont="1" applyFill="1" applyBorder="1" applyAlignment="1" applyProtection="1">
      <alignment horizontal="center" wrapText="1"/>
      <protection/>
    </xf>
    <xf numFmtId="0" fontId="5" fillId="33" borderId="10" xfId="0" applyFont="1" applyFill="1" applyBorder="1" applyAlignment="1" applyProtection="1">
      <alignment horizontal="center" wrapText="1"/>
      <protection/>
    </xf>
    <xf numFmtId="0" fontId="5" fillId="33" borderId="15" xfId="0" applyFont="1" applyFill="1" applyBorder="1" applyAlignment="1" applyProtection="1">
      <alignment horizontal="center" wrapText="1"/>
      <protection/>
    </xf>
    <xf numFmtId="0" fontId="5" fillId="33" borderId="16" xfId="0" applyFont="1" applyFill="1" applyBorder="1" applyAlignment="1" applyProtection="1">
      <alignment horizontal="center" wrapText="1"/>
      <protection/>
    </xf>
    <xf numFmtId="164" fontId="5" fillId="33" borderId="11" xfId="0" applyNumberFormat="1" applyFont="1" applyFill="1" applyBorder="1" applyAlignment="1" applyProtection="1">
      <alignment horizontal="center" wrapText="1"/>
      <protection/>
    </xf>
    <xf numFmtId="0" fontId="5" fillId="0" borderId="17" xfId="0" applyNumberFormat="1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33" borderId="15" xfId="0" applyNumberFormat="1" applyFont="1" applyFill="1" applyBorder="1" applyAlignment="1" applyProtection="1">
      <alignment horizontal="center" wrapText="1"/>
      <protection/>
    </xf>
    <xf numFmtId="164" fontId="5" fillId="0" borderId="19" xfId="0" applyNumberFormat="1" applyFont="1" applyBorder="1" applyAlignment="1" applyProtection="1">
      <alignment horizontal="center"/>
      <protection/>
    </xf>
    <xf numFmtId="164" fontId="5" fillId="0" borderId="19" xfId="0" applyNumberFormat="1" applyFont="1" applyFill="1" applyBorder="1" applyAlignment="1" applyProtection="1">
      <alignment horizontal="center"/>
      <protection/>
    </xf>
    <xf numFmtId="0" fontId="5" fillId="33" borderId="20" xfId="0" applyNumberFormat="1" applyFont="1" applyFill="1" applyBorder="1" applyAlignment="1" applyProtection="1">
      <alignment horizontal="center" wrapText="1"/>
      <protection/>
    </xf>
    <xf numFmtId="16" fontId="5" fillId="0" borderId="19" xfId="0" applyNumberFormat="1" applyFont="1" applyBorder="1" applyAlignment="1" applyProtection="1">
      <alignment horizontal="center"/>
      <protection/>
    </xf>
    <xf numFmtId="49" fontId="5" fillId="0" borderId="21" xfId="0" applyNumberFormat="1" applyFont="1" applyBorder="1" applyAlignment="1" applyProtection="1" quotePrefix="1">
      <alignment horizontal="center"/>
      <protection/>
    </xf>
    <xf numFmtId="16" fontId="5" fillId="0" borderId="22" xfId="0" applyNumberFormat="1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164" fontId="5" fillId="0" borderId="22" xfId="0" applyNumberFormat="1" applyFont="1" applyFill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 horizontal="center"/>
      <protection/>
    </xf>
    <xf numFmtId="164" fontId="5" fillId="33" borderId="15" xfId="0" applyNumberFormat="1" applyFont="1" applyFill="1" applyBorder="1" applyAlignment="1" applyProtection="1">
      <alignment horizontal="center" wrapText="1"/>
      <protection/>
    </xf>
    <xf numFmtId="165" fontId="5" fillId="0" borderId="24" xfId="0" applyNumberFormat="1" applyFont="1" applyBorder="1" applyAlignment="1" applyProtection="1">
      <alignment horizontal="center"/>
      <protection/>
    </xf>
    <xf numFmtId="165" fontId="5" fillId="0" borderId="25" xfId="0" applyNumberFormat="1" applyFont="1" applyBorder="1" applyAlignment="1" applyProtection="1">
      <alignment horizontal="center"/>
      <protection/>
    </xf>
    <xf numFmtId="7" fontId="5" fillId="0" borderId="18" xfId="44" applyNumberFormat="1" applyFont="1" applyBorder="1" applyAlignment="1" applyProtection="1">
      <alignment horizontal="center"/>
      <protection/>
    </xf>
    <xf numFmtId="7" fontId="5" fillId="0" borderId="19" xfId="44" applyNumberFormat="1" applyFont="1" applyBorder="1" applyAlignment="1" applyProtection="1">
      <alignment horizontal="center"/>
      <protection/>
    </xf>
    <xf numFmtId="7" fontId="5" fillId="33" borderId="10" xfId="0" applyNumberFormat="1" applyFont="1" applyFill="1" applyBorder="1" applyAlignment="1" applyProtection="1">
      <alignment horizontal="center" wrapText="1"/>
      <protection/>
    </xf>
    <xf numFmtId="7" fontId="5" fillId="0" borderId="22" xfId="44" applyNumberFormat="1" applyFont="1" applyBorder="1" applyAlignment="1" applyProtection="1">
      <alignment horizontal="center"/>
      <protection/>
    </xf>
    <xf numFmtId="164" fontId="5" fillId="33" borderId="10" xfId="0" applyNumberFormat="1" applyFont="1" applyFill="1" applyBorder="1" applyAlignment="1" applyProtection="1">
      <alignment horizontal="center" wrapText="1"/>
      <protection/>
    </xf>
    <xf numFmtId="0" fontId="5" fillId="34" borderId="17" xfId="0" applyNumberFormat="1" applyFont="1" applyFill="1" applyBorder="1" applyAlignment="1" applyProtection="1">
      <alignment horizontal="center"/>
      <protection locked="0"/>
    </xf>
    <xf numFmtId="0" fontId="5" fillId="34" borderId="0" xfId="0" applyNumberFormat="1" applyFont="1" applyFill="1" applyBorder="1" applyAlignment="1" applyProtection="1">
      <alignment horizontal="center"/>
      <protection locked="0"/>
    </xf>
    <xf numFmtId="0" fontId="5" fillId="34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/>
    </xf>
    <xf numFmtId="13" fontId="5" fillId="34" borderId="17" xfId="0" applyNumberFormat="1" applyFont="1" applyFill="1" applyBorder="1" applyAlignment="1" applyProtection="1">
      <alignment horizontal="center"/>
      <protection locked="0"/>
    </xf>
    <xf numFmtId="13" fontId="5" fillId="0" borderId="17" xfId="0" applyNumberFormat="1" applyFont="1" applyBorder="1" applyAlignment="1" applyProtection="1">
      <alignment horizontal="center"/>
      <protection/>
    </xf>
    <xf numFmtId="13" fontId="5" fillId="0" borderId="17" xfId="0" applyNumberFormat="1" applyFont="1" applyBorder="1" applyAlignment="1" applyProtection="1" quotePrefix="1">
      <alignment horizontal="center"/>
      <protection/>
    </xf>
    <xf numFmtId="13" fontId="5" fillId="0" borderId="26" xfId="0" applyNumberFormat="1" applyFont="1" applyBorder="1" applyAlignment="1" applyProtection="1" quotePrefix="1">
      <alignment horizontal="center"/>
      <protection/>
    </xf>
    <xf numFmtId="0" fontId="5" fillId="0" borderId="21" xfId="0" applyNumberFormat="1" applyFont="1" applyBorder="1" applyAlignment="1" applyProtection="1">
      <alignment horizontal="center"/>
      <protection/>
    </xf>
    <xf numFmtId="0" fontId="5" fillId="0" borderId="23" xfId="0" applyNumberFormat="1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left"/>
      <protection/>
    </xf>
    <xf numFmtId="0" fontId="5" fillId="34" borderId="27" xfId="0" applyNumberFormat="1" applyFont="1" applyFill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left"/>
      <protection/>
    </xf>
    <xf numFmtId="0" fontId="5" fillId="0" borderId="17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left"/>
      <protection/>
    </xf>
    <xf numFmtId="164" fontId="5" fillId="33" borderId="28" xfId="0" applyNumberFormat="1" applyFont="1" applyFill="1" applyBorder="1" applyAlignment="1">
      <alignment horizontal="center" wrapText="1"/>
    </xf>
    <xf numFmtId="7" fontId="5" fillId="0" borderId="0" xfId="0" applyNumberFormat="1" applyFont="1" applyBorder="1" applyAlignment="1">
      <alignment/>
    </xf>
    <xf numFmtId="164" fontId="5" fillId="33" borderId="16" xfId="0" applyNumberFormat="1" applyFont="1" applyFill="1" applyBorder="1" applyAlignment="1">
      <alignment horizontal="center" wrapText="1"/>
    </xf>
    <xf numFmtId="7" fontId="5" fillId="0" borderId="19" xfId="0" applyNumberFormat="1" applyFont="1" applyBorder="1" applyAlignment="1">
      <alignment/>
    </xf>
    <xf numFmtId="7" fontId="5" fillId="0" borderId="18" xfId="0" applyNumberFormat="1" applyFont="1" applyBorder="1" applyAlignment="1">
      <alignment/>
    </xf>
    <xf numFmtId="164" fontId="5" fillId="0" borderId="29" xfId="0" applyNumberFormat="1" applyFont="1" applyBorder="1" applyAlignment="1" applyProtection="1">
      <alignment horizontal="center"/>
      <protection/>
    </xf>
    <xf numFmtId="7" fontId="5" fillId="0" borderId="29" xfId="0" applyNumberFormat="1" applyFont="1" applyBorder="1" applyAlignment="1">
      <alignment/>
    </xf>
    <xf numFmtId="7" fontId="5" fillId="0" borderId="30" xfId="0" applyNumberFormat="1" applyFont="1" applyBorder="1" applyAlignment="1">
      <alignment/>
    </xf>
    <xf numFmtId="7" fontId="5" fillId="0" borderId="23" xfId="0" applyNumberFormat="1" applyFont="1" applyBorder="1" applyAlignment="1">
      <alignment/>
    </xf>
    <xf numFmtId="7" fontId="5" fillId="0" borderId="22" xfId="0" applyNumberFormat="1" applyFont="1" applyBorder="1" applyAlignment="1">
      <alignment/>
    </xf>
    <xf numFmtId="39" fontId="5" fillId="0" borderId="18" xfId="0" applyNumberFormat="1" applyFont="1" applyBorder="1" applyAlignment="1">
      <alignment/>
    </xf>
    <xf numFmtId="39" fontId="5" fillId="0" borderId="19" xfId="0" applyNumberFormat="1" applyFont="1" applyBorder="1" applyAlignment="1">
      <alignment/>
    </xf>
    <xf numFmtId="39" fontId="5" fillId="33" borderId="10" xfId="0" applyNumberFormat="1" applyFont="1" applyFill="1" applyBorder="1" applyAlignment="1">
      <alignment horizontal="center" wrapText="1"/>
    </xf>
    <xf numFmtId="39" fontId="5" fillId="0" borderId="22" xfId="0" applyNumberFormat="1" applyFont="1" applyBorder="1" applyAlignment="1">
      <alignment/>
    </xf>
    <xf numFmtId="0" fontId="5" fillId="33" borderId="10" xfId="0" applyNumberFormat="1" applyFont="1" applyFill="1" applyBorder="1" applyAlignment="1">
      <alignment horizontal="center" wrapText="1"/>
    </xf>
    <xf numFmtId="39" fontId="5" fillId="0" borderId="23" xfId="0" applyNumberFormat="1" applyFont="1" applyBorder="1" applyAlignment="1">
      <alignment horizontal="center" vertical="center"/>
    </xf>
    <xf numFmtId="7" fontId="5" fillId="0" borderId="0" xfId="44" applyNumberFormat="1" applyFont="1" applyFill="1" applyBorder="1" applyAlignment="1" applyProtection="1">
      <alignment horizontal="center" vertical="center"/>
      <protection/>
    </xf>
    <xf numFmtId="7" fontId="5" fillId="0" borderId="23" xfId="44" applyNumberFormat="1" applyFont="1" applyFill="1" applyBorder="1" applyAlignment="1" applyProtection="1">
      <alignment horizontal="center" vertical="center"/>
      <protection/>
    </xf>
    <xf numFmtId="39" fontId="5" fillId="0" borderId="0" xfId="0" applyNumberFormat="1" applyFont="1" applyBorder="1" applyAlignment="1">
      <alignment horizontal="center" vertical="center"/>
    </xf>
    <xf numFmtId="0" fontId="5" fillId="34" borderId="27" xfId="0" applyNumberFormat="1" applyFont="1" applyFill="1" applyBorder="1" applyAlignment="1" applyProtection="1" quotePrefix="1">
      <alignment horizontal="center"/>
      <protection locked="0"/>
    </xf>
    <xf numFmtId="0" fontId="5" fillId="34" borderId="29" xfId="0" applyNumberFormat="1" applyFont="1" applyFill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center"/>
      <protection/>
    </xf>
    <xf numFmtId="164" fontId="5" fillId="0" borderId="18" xfId="0" applyNumberFormat="1" applyFont="1" applyFill="1" applyBorder="1" applyAlignment="1" applyProtection="1">
      <alignment horizontal="center"/>
      <protection/>
    </xf>
    <xf numFmtId="165" fontId="5" fillId="0" borderId="31" xfId="0" applyNumberFormat="1" applyFont="1" applyBorder="1" applyAlignment="1" applyProtection="1">
      <alignment horizontal="center"/>
      <protection/>
    </xf>
    <xf numFmtId="165" fontId="5" fillId="0" borderId="23" xfId="0" applyNumberFormat="1" applyFont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 horizontal="center"/>
      <protection/>
    </xf>
    <xf numFmtId="165" fontId="5" fillId="0" borderId="12" xfId="0" applyNumberFormat="1" applyFont="1" applyBorder="1" applyAlignment="1" applyProtection="1">
      <alignment horizontal="center"/>
      <protection/>
    </xf>
    <xf numFmtId="164" fontId="5" fillId="0" borderId="23" xfId="0" applyNumberFormat="1" applyFont="1" applyFill="1" applyBorder="1" applyAlignment="1" applyProtection="1">
      <alignment horizontal="center"/>
      <protection/>
    </xf>
    <xf numFmtId="7" fontId="5" fillId="0" borderId="0" xfId="0" applyNumberFormat="1" applyFont="1" applyBorder="1" applyAlignment="1">
      <alignment horizontal="center" vertical="center"/>
    </xf>
    <xf numFmtId="7" fontId="5" fillId="0" borderId="23" xfId="0" applyNumberFormat="1" applyFont="1" applyBorder="1" applyAlignment="1">
      <alignment horizontal="center" vertical="center"/>
    </xf>
    <xf numFmtId="7" fontId="5" fillId="33" borderId="10" xfId="0" applyNumberFormat="1" applyFont="1" applyFill="1" applyBorder="1" applyAlignment="1">
      <alignment horizontal="center" wrapText="1"/>
    </xf>
    <xf numFmtId="7" fontId="5" fillId="33" borderId="28" xfId="0" applyNumberFormat="1" applyFont="1" applyFill="1" applyBorder="1" applyAlignment="1">
      <alignment horizontal="center" wrapText="1"/>
    </xf>
    <xf numFmtId="7" fontId="5" fillId="33" borderId="16" xfId="0" applyNumberFormat="1" applyFont="1" applyFill="1" applyBorder="1" applyAlignment="1">
      <alignment horizontal="center" wrapText="1"/>
    </xf>
    <xf numFmtId="0" fontId="5" fillId="34" borderId="19" xfId="0" applyNumberFormat="1" applyFont="1" applyFill="1" applyBorder="1" applyAlignment="1" applyProtection="1">
      <alignment horizontal="center"/>
      <protection locked="0"/>
    </xf>
    <xf numFmtId="0" fontId="5" fillId="34" borderId="22" xfId="0" applyNumberFormat="1" applyFont="1" applyFill="1" applyBorder="1" applyAlignment="1" applyProtection="1">
      <alignment horizontal="center"/>
      <protection locked="0"/>
    </xf>
    <xf numFmtId="0" fontId="5" fillId="34" borderId="18" xfId="0" applyNumberFormat="1" applyFont="1" applyFill="1" applyBorder="1" applyAlignment="1" applyProtection="1">
      <alignment horizontal="center"/>
      <protection locked="0"/>
    </xf>
    <xf numFmtId="0" fontId="5" fillId="34" borderId="19" xfId="0" applyFont="1" applyFill="1" applyBorder="1" applyAlignment="1" applyProtection="1">
      <alignment horizontal="center"/>
      <protection locked="0"/>
    </xf>
    <xf numFmtId="0" fontId="5" fillId="34" borderId="22" xfId="0" applyFont="1" applyFill="1" applyBorder="1" applyAlignment="1" applyProtection="1">
      <alignment horizontal="center"/>
      <protection locked="0"/>
    </xf>
    <xf numFmtId="0" fontId="5" fillId="34" borderId="18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164" fontId="5" fillId="0" borderId="0" xfId="0" applyNumberFormat="1" applyFont="1" applyBorder="1" applyAlignment="1" applyProtection="1">
      <alignment horizontal="center"/>
      <protection locked="0"/>
    </xf>
    <xf numFmtId="39" fontId="0" fillId="0" borderId="0" xfId="0" applyNumberFormat="1" applyAlignment="1" applyProtection="1">
      <alignment/>
      <protection locked="0"/>
    </xf>
    <xf numFmtId="173" fontId="0" fillId="0" borderId="0" xfId="0" applyNumberFormat="1" applyAlignment="1" applyProtection="1">
      <alignment/>
      <protection locked="0"/>
    </xf>
    <xf numFmtId="164" fontId="5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7" fontId="5" fillId="33" borderId="17" xfId="44" applyNumberFormat="1" applyFont="1" applyFill="1" applyBorder="1" applyAlignment="1" applyProtection="1">
      <alignment horizontal="center" vertical="center"/>
      <protection/>
    </xf>
    <xf numFmtId="7" fontId="5" fillId="33" borderId="12" xfId="44" applyNumberFormat="1" applyFont="1" applyFill="1" applyBorder="1" applyAlignment="1" applyProtection="1">
      <alignment horizontal="center" vertical="center"/>
      <protection/>
    </xf>
    <xf numFmtId="7" fontId="5" fillId="33" borderId="21" xfId="44" applyNumberFormat="1" applyFont="1" applyFill="1" applyBorder="1" applyAlignment="1" applyProtection="1">
      <alignment horizontal="center" vertical="center"/>
      <protection/>
    </xf>
    <xf numFmtId="7" fontId="5" fillId="33" borderId="13" xfId="44" applyNumberFormat="1" applyFont="1" applyFill="1" applyBorder="1" applyAlignment="1" applyProtection="1">
      <alignment horizontal="center" vertical="center"/>
      <protection/>
    </xf>
    <xf numFmtId="39" fontId="5" fillId="0" borderId="32" xfId="0" applyNumberFormat="1" applyFont="1" applyBorder="1" applyAlignment="1">
      <alignment horizontal="center" vertical="center"/>
    </xf>
    <xf numFmtId="39" fontId="5" fillId="0" borderId="33" xfId="0" applyNumberFormat="1" applyFont="1" applyBorder="1" applyAlignment="1">
      <alignment horizontal="center" vertical="center"/>
    </xf>
    <xf numFmtId="7" fontId="5" fillId="0" borderId="34" xfId="0" applyNumberFormat="1" applyFont="1" applyBorder="1" applyAlignment="1">
      <alignment horizontal="center" vertical="center"/>
    </xf>
    <xf numFmtId="7" fontId="5" fillId="0" borderId="35" xfId="0" applyNumberFormat="1" applyFont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showZeros="0" tabSelected="1" zoomScalePageLayoutView="0" workbookViewId="0" topLeftCell="A1">
      <selection activeCell="A1" sqref="A1:K1"/>
    </sheetView>
  </sheetViews>
  <sheetFormatPr defaultColWidth="9.140625" defaultRowHeight="12.75"/>
  <cols>
    <col min="1" max="6" width="15.7109375" style="103" customWidth="1"/>
    <col min="7" max="8" width="15.7109375" style="110" customWidth="1"/>
    <col min="9" max="11" width="15.7109375" style="102" customWidth="1"/>
    <col min="12" max="16384" width="9.140625" style="102" customWidth="1"/>
  </cols>
  <sheetData>
    <row r="1" spans="1:11" ht="30.75" customHeight="1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15" customHeight="1">
      <c r="A2" s="1"/>
      <c r="B2" s="12"/>
      <c r="C2" s="12"/>
      <c r="D2" s="12"/>
      <c r="E2" s="12"/>
      <c r="F2" s="12"/>
      <c r="G2" s="13"/>
      <c r="H2" s="13"/>
      <c r="I2" s="14"/>
      <c r="J2" s="14"/>
      <c r="K2" s="14"/>
    </row>
    <row r="3" spans="1:11" ht="15" customHeight="1" thickBot="1">
      <c r="A3" s="51" t="s">
        <v>36</v>
      </c>
      <c r="B3" s="12"/>
      <c r="C3" s="12"/>
      <c r="D3" s="12"/>
      <c r="E3" s="12"/>
      <c r="F3" s="12"/>
      <c r="G3" s="13"/>
      <c r="H3" s="13"/>
      <c r="I3" s="14"/>
      <c r="J3" s="14"/>
      <c r="K3" s="14"/>
    </row>
    <row r="4" spans="1:11" ht="48" customHeight="1" thickBot="1">
      <c r="A4" s="15" t="s">
        <v>21</v>
      </c>
      <c r="B4" s="16" t="s">
        <v>13</v>
      </c>
      <c r="C4" s="17" t="s">
        <v>3</v>
      </c>
      <c r="D4" s="18" t="s">
        <v>14</v>
      </c>
      <c r="E4" s="17" t="s">
        <v>11</v>
      </c>
      <c r="F4" s="19" t="s">
        <v>15</v>
      </c>
      <c r="G4" s="40" t="s">
        <v>5</v>
      </c>
      <c r="H4" s="47" t="s">
        <v>19</v>
      </c>
      <c r="I4" s="17" t="s">
        <v>22</v>
      </c>
      <c r="J4" s="19" t="s">
        <v>17</v>
      </c>
      <c r="K4" s="20" t="s">
        <v>18</v>
      </c>
    </row>
    <row r="5" spans="1:11" ht="18">
      <c r="A5" s="48"/>
      <c r="B5" s="22" t="s">
        <v>1</v>
      </c>
      <c r="C5" s="49"/>
      <c r="D5" s="24" t="s">
        <v>7</v>
      </c>
      <c r="E5" s="25">
        <v>128</v>
      </c>
      <c r="F5" s="22" t="s">
        <v>2</v>
      </c>
      <c r="G5" s="39">
        <f aca="true" t="shared" si="0" ref="G5:G44">ROUND((+A5*C5)/E5,4)</f>
        <v>0</v>
      </c>
      <c r="H5" s="43">
        <f>+G5*0.16</f>
        <v>0</v>
      </c>
      <c r="I5" s="96"/>
      <c r="J5" s="73">
        <f>+I5*G5</f>
        <v>0</v>
      </c>
      <c r="K5" s="8">
        <f>+J5*0.16</f>
        <v>0</v>
      </c>
    </row>
    <row r="6" spans="1:11" ht="18">
      <c r="A6" s="48"/>
      <c r="B6" s="26" t="s">
        <v>1</v>
      </c>
      <c r="C6" s="49"/>
      <c r="D6" s="27" t="s">
        <v>7</v>
      </c>
      <c r="E6" s="25">
        <v>128</v>
      </c>
      <c r="F6" s="26" t="s">
        <v>2</v>
      </c>
      <c r="G6" s="39">
        <f t="shared" si="0"/>
        <v>0</v>
      </c>
      <c r="H6" s="44">
        <f>+G6*0.16</f>
        <v>0</v>
      </c>
      <c r="I6" s="96"/>
      <c r="J6" s="74">
        <f>+I6*G6</f>
        <v>0</v>
      </c>
      <c r="K6" s="8">
        <f>+J6*0.16</f>
        <v>0</v>
      </c>
    </row>
    <row r="7" spans="1:11" ht="18">
      <c r="A7" s="21">
        <v>24</v>
      </c>
      <c r="B7" s="26" t="s">
        <v>1</v>
      </c>
      <c r="C7" s="23">
        <v>7</v>
      </c>
      <c r="D7" s="27" t="s">
        <v>7</v>
      </c>
      <c r="E7" s="25">
        <v>128</v>
      </c>
      <c r="F7" s="26" t="s">
        <v>2</v>
      </c>
      <c r="G7" s="39">
        <f>ROUND((+A7*C7)/E7,4)</f>
        <v>1.3125</v>
      </c>
      <c r="H7" s="44">
        <f>+G7*0.16</f>
        <v>0.21</v>
      </c>
      <c r="I7" s="96"/>
      <c r="J7" s="74">
        <f>+I7*G7</f>
        <v>0</v>
      </c>
      <c r="K7" s="8">
        <f>+J7*0.16</f>
        <v>0</v>
      </c>
    </row>
    <row r="8" spans="1:11" ht="18">
      <c r="A8" s="21">
        <v>36</v>
      </c>
      <c r="B8" s="26" t="s">
        <v>1</v>
      </c>
      <c r="C8" s="23">
        <v>7</v>
      </c>
      <c r="D8" s="27" t="s">
        <v>7</v>
      </c>
      <c r="E8" s="25">
        <v>128</v>
      </c>
      <c r="F8" s="26" t="s">
        <v>2</v>
      </c>
      <c r="G8" s="39">
        <f t="shared" si="0"/>
        <v>1.9688</v>
      </c>
      <c r="H8" s="44">
        <f>+G8*0.16</f>
        <v>0.315008</v>
      </c>
      <c r="I8" s="96"/>
      <c r="J8" s="74">
        <f aca="true" t="shared" si="1" ref="J8:J44">+I8*G8</f>
        <v>0</v>
      </c>
      <c r="K8" s="8">
        <f aca="true" t="shared" si="2" ref="K8:K55">+J8*0.16</f>
        <v>0</v>
      </c>
    </row>
    <row r="9" spans="1:11" ht="18">
      <c r="A9" s="21">
        <v>48</v>
      </c>
      <c r="B9" s="26" t="s">
        <v>1</v>
      </c>
      <c r="C9" s="23">
        <v>7</v>
      </c>
      <c r="D9" s="27" t="s">
        <v>7</v>
      </c>
      <c r="E9" s="25">
        <v>128</v>
      </c>
      <c r="F9" s="26" t="s">
        <v>2</v>
      </c>
      <c r="G9" s="39">
        <f t="shared" si="0"/>
        <v>2.625</v>
      </c>
      <c r="H9" s="44">
        <f aca="true" t="shared" si="3" ref="H9:H44">+G9*0.16</f>
        <v>0.42</v>
      </c>
      <c r="I9" s="96"/>
      <c r="J9" s="74">
        <f t="shared" si="1"/>
        <v>0</v>
      </c>
      <c r="K9" s="8">
        <f t="shared" si="2"/>
        <v>0</v>
      </c>
    </row>
    <row r="10" spans="1:11" ht="18">
      <c r="A10" s="21">
        <v>24</v>
      </c>
      <c r="B10" s="26" t="s">
        <v>1</v>
      </c>
      <c r="C10" s="28">
        <v>8</v>
      </c>
      <c r="D10" s="27" t="s">
        <v>7</v>
      </c>
      <c r="E10" s="25">
        <v>128</v>
      </c>
      <c r="F10" s="26" t="s">
        <v>2</v>
      </c>
      <c r="G10" s="39">
        <f t="shared" si="0"/>
        <v>1.5</v>
      </c>
      <c r="H10" s="44">
        <f t="shared" si="3"/>
        <v>0.24</v>
      </c>
      <c r="I10" s="96"/>
      <c r="J10" s="74">
        <f t="shared" si="1"/>
        <v>0</v>
      </c>
      <c r="K10" s="8">
        <f t="shared" si="2"/>
        <v>0</v>
      </c>
    </row>
    <row r="11" spans="1:11" ht="18">
      <c r="A11" s="21">
        <v>48</v>
      </c>
      <c r="B11" s="26" t="s">
        <v>1</v>
      </c>
      <c r="C11" s="28">
        <v>8</v>
      </c>
      <c r="D11" s="27" t="s">
        <v>7</v>
      </c>
      <c r="E11" s="25">
        <v>128</v>
      </c>
      <c r="F11" s="26" t="s">
        <v>2</v>
      </c>
      <c r="G11" s="39">
        <f t="shared" si="0"/>
        <v>3</v>
      </c>
      <c r="H11" s="44">
        <f t="shared" si="3"/>
        <v>0.48</v>
      </c>
      <c r="I11" s="96"/>
      <c r="J11" s="74">
        <f t="shared" si="1"/>
        <v>0</v>
      </c>
      <c r="K11" s="8">
        <f t="shared" si="2"/>
        <v>0</v>
      </c>
    </row>
    <row r="12" spans="1:11" ht="18">
      <c r="A12" s="21">
        <v>24</v>
      </c>
      <c r="B12" s="26" t="s">
        <v>1</v>
      </c>
      <c r="C12" s="28">
        <v>10</v>
      </c>
      <c r="D12" s="27" t="s">
        <v>7</v>
      </c>
      <c r="E12" s="25">
        <v>128</v>
      </c>
      <c r="F12" s="26" t="s">
        <v>2</v>
      </c>
      <c r="G12" s="39">
        <f t="shared" si="0"/>
        <v>1.875</v>
      </c>
      <c r="H12" s="44">
        <f t="shared" si="3"/>
        <v>0.3</v>
      </c>
      <c r="I12" s="96"/>
      <c r="J12" s="74">
        <f t="shared" si="1"/>
        <v>0</v>
      </c>
      <c r="K12" s="8">
        <f t="shared" si="2"/>
        <v>0</v>
      </c>
    </row>
    <row r="13" spans="1:11" ht="18">
      <c r="A13" s="21">
        <v>24</v>
      </c>
      <c r="B13" s="26" t="s">
        <v>1</v>
      </c>
      <c r="C13" s="23">
        <v>11.2</v>
      </c>
      <c r="D13" s="27" t="s">
        <v>7</v>
      </c>
      <c r="E13" s="25">
        <v>128</v>
      </c>
      <c r="F13" s="26" t="s">
        <v>2</v>
      </c>
      <c r="G13" s="39">
        <f t="shared" si="0"/>
        <v>2.1</v>
      </c>
      <c r="H13" s="44">
        <f t="shared" si="3"/>
        <v>0.336</v>
      </c>
      <c r="I13" s="96"/>
      <c r="J13" s="74">
        <f t="shared" si="1"/>
        <v>0</v>
      </c>
      <c r="K13" s="8">
        <f t="shared" si="2"/>
        <v>0</v>
      </c>
    </row>
    <row r="14" spans="1:11" ht="18">
      <c r="A14" s="21">
        <v>20</v>
      </c>
      <c r="B14" s="26" t="s">
        <v>1</v>
      </c>
      <c r="C14" s="23">
        <v>11.4</v>
      </c>
      <c r="D14" s="27" t="s">
        <v>7</v>
      </c>
      <c r="E14" s="25">
        <v>128</v>
      </c>
      <c r="F14" s="26" t="s">
        <v>2</v>
      </c>
      <c r="G14" s="39">
        <f t="shared" si="0"/>
        <v>1.7813</v>
      </c>
      <c r="H14" s="44">
        <f t="shared" si="3"/>
        <v>0.28500800000000004</v>
      </c>
      <c r="I14" s="96"/>
      <c r="J14" s="74">
        <f t="shared" si="1"/>
        <v>0</v>
      </c>
      <c r="K14" s="8">
        <f t="shared" si="2"/>
        <v>0</v>
      </c>
    </row>
    <row r="15" spans="1:11" ht="18">
      <c r="A15" s="21">
        <v>24</v>
      </c>
      <c r="B15" s="26" t="s">
        <v>1</v>
      </c>
      <c r="C15" s="23">
        <v>11</v>
      </c>
      <c r="D15" s="27" t="s">
        <v>7</v>
      </c>
      <c r="E15" s="25">
        <v>128</v>
      </c>
      <c r="F15" s="26" t="s">
        <v>2</v>
      </c>
      <c r="G15" s="39">
        <f t="shared" si="0"/>
        <v>2.0625</v>
      </c>
      <c r="H15" s="44">
        <f t="shared" si="3"/>
        <v>0.33</v>
      </c>
      <c r="I15" s="96"/>
      <c r="J15" s="74">
        <f t="shared" si="1"/>
        <v>0</v>
      </c>
      <c r="K15" s="8">
        <f t="shared" si="2"/>
        <v>0</v>
      </c>
    </row>
    <row r="16" spans="1:11" ht="18">
      <c r="A16" s="21">
        <v>8</v>
      </c>
      <c r="B16" s="26" t="s">
        <v>1</v>
      </c>
      <c r="C16" s="23">
        <v>12</v>
      </c>
      <c r="D16" s="27" t="s">
        <v>7</v>
      </c>
      <c r="E16" s="25">
        <v>128</v>
      </c>
      <c r="F16" s="26" t="s">
        <v>2</v>
      </c>
      <c r="G16" s="39">
        <f t="shared" si="0"/>
        <v>0.75</v>
      </c>
      <c r="H16" s="44">
        <f t="shared" si="3"/>
        <v>0.12</v>
      </c>
      <c r="I16" s="96"/>
      <c r="J16" s="74">
        <f t="shared" si="1"/>
        <v>0</v>
      </c>
      <c r="K16" s="8">
        <f t="shared" si="2"/>
        <v>0</v>
      </c>
    </row>
    <row r="17" spans="1:11" ht="18">
      <c r="A17" s="21">
        <v>12</v>
      </c>
      <c r="B17" s="26" t="s">
        <v>1</v>
      </c>
      <c r="C17" s="23">
        <v>12</v>
      </c>
      <c r="D17" s="27" t="s">
        <v>7</v>
      </c>
      <c r="E17" s="25">
        <v>128</v>
      </c>
      <c r="F17" s="26" t="s">
        <v>2</v>
      </c>
      <c r="G17" s="39">
        <f t="shared" si="0"/>
        <v>1.125</v>
      </c>
      <c r="H17" s="44">
        <f t="shared" si="3"/>
        <v>0.18</v>
      </c>
      <c r="I17" s="96"/>
      <c r="J17" s="74">
        <f t="shared" si="1"/>
        <v>0</v>
      </c>
      <c r="K17" s="8">
        <f t="shared" si="2"/>
        <v>0</v>
      </c>
    </row>
    <row r="18" spans="1:11" ht="18">
      <c r="A18" s="21">
        <v>15</v>
      </c>
      <c r="B18" s="26" t="s">
        <v>1</v>
      </c>
      <c r="C18" s="23">
        <v>12</v>
      </c>
      <c r="D18" s="27" t="s">
        <v>7</v>
      </c>
      <c r="E18" s="25">
        <v>128</v>
      </c>
      <c r="F18" s="26" t="s">
        <v>2</v>
      </c>
      <c r="G18" s="39">
        <f t="shared" si="0"/>
        <v>1.4063</v>
      </c>
      <c r="H18" s="44">
        <f t="shared" si="3"/>
        <v>0.225008</v>
      </c>
      <c r="I18" s="96"/>
      <c r="J18" s="74">
        <f t="shared" si="1"/>
        <v>0</v>
      </c>
      <c r="K18" s="8">
        <f t="shared" si="2"/>
        <v>0</v>
      </c>
    </row>
    <row r="19" spans="1:11" ht="18">
      <c r="A19" s="21">
        <v>18</v>
      </c>
      <c r="B19" s="26" t="s">
        <v>1</v>
      </c>
      <c r="C19" s="23">
        <v>12</v>
      </c>
      <c r="D19" s="27" t="s">
        <v>7</v>
      </c>
      <c r="E19" s="25">
        <v>128</v>
      </c>
      <c r="F19" s="26" t="s">
        <v>2</v>
      </c>
      <c r="G19" s="39">
        <f t="shared" si="0"/>
        <v>1.6875</v>
      </c>
      <c r="H19" s="44">
        <f t="shared" si="3"/>
        <v>0.27</v>
      </c>
      <c r="I19" s="96"/>
      <c r="J19" s="74">
        <f t="shared" si="1"/>
        <v>0</v>
      </c>
      <c r="K19" s="8">
        <f t="shared" si="2"/>
        <v>0</v>
      </c>
    </row>
    <row r="20" spans="1:11" ht="18">
      <c r="A20" s="21">
        <v>20</v>
      </c>
      <c r="B20" s="26" t="s">
        <v>1</v>
      </c>
      <c r="C20" s="23">
        <v>12</v>
      </c>
      <c r="D20" s="27" t="s">
        <v>7</v>
      </c>
      <c r="E20" s="25">
        <v>128</v>
      </c>
      <c r="F20" s="26" t="s">
        <v>2</v>
      </c>
      <c r="G20" s="39">
        <f t="shared" si="0"/>
        <v>1.875</v>
      </c>
      <c r="H20" s="44">
        <f t="shared" si="3"/>
        <v>0.3</v>
      </c>
      <c r="I20" s="96"/>
      <c r="J20" s="74">
        <f t="shared" si="1"/>
        <v>0</v>
      </c>
      <c r="K20" s="8">
        <f t="shared" si="2"/>
        <v>0</v>
      </c>
    </row>
    <row r="21" spans="1:11" ht="18">
      <c r="A21" s="21">
        <v>24</v>
      </c>
      <c r="B21" s="26" t="s">
        <v>1</v>
      </c>
      <c r="C21" s="23">
        <v>12</v>
      </c>
      <c r="D21" s="27" t="s">
        <v>7</v>
      </c>
      <c r="E21" s="25">
        <v>128</v>
      </c>
      <c r="F21" s="26" t="s">
        <v>2</v>
      </c>
      <c r="G21" s="39">
        <f t="shared" si="0"/>
        <v>2.25</v>
      </c>
      <c r="H21" s="44">
        <f t="shared" si="3"/>
        <v>0.36</v>
      </c>
      <c r="I21" s="96"/>
      <c r="J21" s="74">
        <f t="shared" si="1"/>
        <v>0</v>
      </c>
      <c r="K21" s="8">
        <f t="shared" si="2"/>
        <v>0</v>
      </c>
    </row>
    <row r="22" spans="1:11" ht="18">
      <c r="A22" s="21">
        <v>30</v>
      </c>
      <c r="B22" s="26" t="s">
        <v>1</v>
      </c>
      <c r="C22" s="23">
        <v>12</v>
      </c>
      <c r="D22" s="27" t="s">
        <v>7</v>
      </c>
      <c r="E22" s="25">
        <v>128</v>
      </c>
      <c r="F22" s="26" t="s">
        <v>2</v>
      </c>
      <c r="G22" s="39">
        <f t="shared" si="0"/>
        <v>2.8125</v>
      </c>
      <c r="H22" s="44">
        <f t="shared" si="3"/>
        <v>0.45</v>
      </c>
      <c r="I22" s="96"/>
      <c r="J22" s="74">
        <f t="shared" si="1"/>
        <v>0</v>
      </c>
      <c r="K22" s="8">
        <f t="shared" si="2"/>
        <v>0</v>
      </c>
    </row>
    <row r="23" spans="1:11" ht="18">
      <c r="A23" s="21">
        <v>24</v>
      </c>
      <c r="B23" s="26" t="s">
        <v>1</v>
      </c>
      <c r="C23" s="23">
        <v>12.5</v>
      </c>
      <c r="D23" s="27" t="s">
        <v>7</v>
      </c>
      <c r="E23" s="25">
        <v>128</v>
      </c>
      <c r="F23" s="26" t="s">
        <v>2</v>
      </c>
      <c r="G23" s="39">
        <f t="shared" si="0"/>
        <v>2.3438</v>
      </c>
      <c r="H23" s="44">
        <f t="shared" si="3"/>
        <v>0.375008</v>
      </c>
      <c r="I23" s="96"/>
      <c r="J23" s="74">
        <f t="shared" si="1"/>
        <v>0</v>
      </c>
      <c r="K23" s="8">
        <f t="shared" si="2"/>
        <v>0</v>
      </c>
    </row>
    <row r="24" spans="1:11" ht="18">
      <c r="A24" s="21">
        <v>12</v>
      </c>
      <c r="B24" s="26" t="s">
        <v>1</v>
      </c>
      <c r="C24" s="23">
        <v>12.7</v>
      </c>
      <c r="D24" s="27" t="s">
        <v>7</v>
      </c>
      <c r="E24" s="25">
        <v>128</v>
      </c>
      <c r="F24" s="26" t="s">
        <v>2</v>
      </c>
      <c r="G24" s="39">
        <f t="shared" si="0"/>
        <v>1.1906</v>
      </c>
      <c r="H24" s="44">
        <f t="shared" si="3"/>
        <v>0.19049600000000003</v>
      </c>
      <c r="I24" s="96"/>
      <c r="J24" s="74">
        <f t="shared" si="1"/>
        <v>0</v>
      </c>
      <c r="K24" s="8">
        <f t="shared" si="2"/>
        <v>0</v>
      </c>
    </row>
    <row r="25" spans="1:11" ht="18">
      <c r="A25" s="21">
        <v>24</v>
      </c>
      <c r="B25" s="26" t="s">
        <v>1</v>
      </c>
      <c r="C25" s="23">
        <v>14.5</v>
      </c>
      <c r="D25" s="27" t="s">
        <v>7</v>
      </c>
      <c r="E25" s="25">
        <v>128</v>
      </c>
      <c r="F25" s="26" t="s">
        <v>2</v>
      </c>
      <c r="G25" s="39">
        <f t="shared" si="0"/>
        <v>2.7188</v>
      </c>
      <c r="H25" s="44">
        <f t="shared" si="3"/>
        <v>0.435008</v>
      </c>
      <c r="I25" s="96"/>
      <c r="J25" s="74">
        <f t="shared" si="1"/>
        <v>0</v>
      </c>
      <c r="K25" s="8">
        <f t="shared" si="2"/>
        <v>0</v>
      </c>
    </row>
    <row r="26" spans="1:11" ht="18">
      <c r="A26" s="21">
        <v>24</v>
      </c>
      <c r="B26" s="26" t="s">
        <v>1</v>
      </c>
      <c r="C26" s="23">
        <v>14.9</v>
      </c>
      <c r="D26" s="27" t="s">
        <v>7</v>
      </c>
      <c r="E26" s="25">
        <v>128</v>
      </c>
      <c r="F26" s="26" t="s">
        <v>2</v>
      </c>
      <c r="G26" s="39">
        <f t="shared" si="0"/>
        <v>2.7938</v>
      </c>
      <c r="H26" s="44">
        <f t="shared" si="3"/>
        <v>0.447008</v>
      </c>
      <c r="I26" s="96"/>
      <c r="J26" s="74">
        <f t="shared" si="1"/>
        <v>0</v>
      </c>
      <c r="K26" s="8">
        <f t="shared" si="2"/>
        <v>0</v>
      </c>
    </row>
    <row r="27" spans="1:11" ht="18">
      <c r="A27" s="21">
        <v>15</v>
      </c>
      <c r="B27" s="26" t="s">
        <v>1</v>
      </c>
      <c r="C27" s="23">
        <v>16</v>
      </c>
      <c r="D27" s="27" t="s">
        <v>7</v>
      </c>
      <c r="E27" s="25">
        <v>128</v>
      </c>
      <c r="F27" s="26" t="s">
        <v>2</v>
      </c>
      <c r="G27" s="39">
        <f t="shared" si="0"/>
        <v>1.875</v>
      </c>
      <c r="H27" s="44">
        <f t="shared" si="3"/>
        <v>0.3</v>
      </c>
      <c r="I27" s="96"/>
      <c r="J27" s="74">
        <f t="shared" si="1"/>
        <v>0</v>
      </c>
      <c r="K27" s="8">
        <f t="shared" si="2"/>
        <v>0</v>
      </c>
    </row>
    <row r="28" spans="1:11" ht="18">
      <c r="A28" s="21">
        <v>20</v>
      </c>
      <c r="B28" s="26" t="s">
        <v>1</v>
      </c>
      <c r="C28" s="23">
        <v>16</v>
      </c>
      <c r="D28" s="27" t="s">
        <v>7</v>
      </c>
      <c r="E28" s="25">
        <v>128</v>
      </c>
      <c r="F28" s="26" t="s">
        <v>2</v>
      </c>
      <c r="G28" s="39">
        <f t="shared" si="0"/>
        <v>2.5</v>
      </c>
      <c r="H28" s="44">
        <f t="shared" si="3"/>
        <v>0.4</v>
      </c>
      <c r="I28" s="96"/>
      <c r="J28" s="74">
        <f t="shared" si="1"/>
        <v>0</v>
      </c>
      <c r="K28" s="8">
        <f t="shared" si="2"/>
        <v>0</v>
      </c>
    </row>
    <row r="29" spans="1:11" ht="18">
      <c r="A29" s="21">
        <v>24</v>
      </c>
      <c r="B29" s="26" t="s">
        <v>1</v>
      </c>
      <c r="C29" s="23">
        <v>16</v>
      </c>
      <c r="D29" s="27" t="s">
        <v>7</v>
      </c>
      <c r="E29" s="25">
        <v>128</v>
      </c>
      <c r="F29" s="26" t="s">
        <v>2</v>
      </c>
      <c r="G29" s="39">
        <f t="shared" si="0"/>
        <v>3</v>
      </c>
      <c r="H29" s="44">
        <f t="shared" si="3"/>
        <v>0.48</v>
      </c>
      <c r="I29" s="96"/>
      <c r="J29" s="74">
        <f t="shared" si="1"/>
        <v>0</v>
      </c>
      <c r="K29" s="8">
        <f t="shared" si="2"/>
        <v>0</v>
      </c>
    </row>
    <row r="30" spans="1:11" ht="18">
      <c r="A30" s="21">
        <v>12</v>
      </c>
      <c r="B30" s="26" t="s">
        <v>1</v>
      </c>
      <c r="C30" s="23">
        <v>16.9</v>
      </c>
      <c r="D30" s="27" t="s">
        <v>7</v>
      </c>
      <c r="E30" s="25">
        <v>128</v>
      </c>
      <c r="F30" s="26" t="s">
        <v>2</v>
      </c>
      <c r="G30" s="39">
        <f t="shared" si="0"/>
        <v>1.5844</v>
      </c>
      <c r="H30" s="44">
        <f t="shared" si="3"/>
        <v>0.253504</v>
      </c>
      <c r="I30" s="96"/>
      <c r="J30" s="74">
        <f t="shared" si="1"/>
        <v>0</v>
      </c>
      <c r="K30" s="8">
        <f t="shared" si="2"/>
        <v>0</v>
      </c>
    </row>
    <row r="31" spans="1:11" ht="18">
      <c r="A31" s="21">
        <v>15</v>
      </c>
      <c r="B31" s="26" t="s">
        <v>1</v>
      </c>
      <c r="C31" s="23">
        <v>16.9</v>
      </c>
      <c r="D31" s="27" t="s">
        <v>7</v>
      </c>
      <c r="E31" s="25">
        <v>128</v>
      </c>
      <c r="F31" s="26" t="s">
        <v>2</v>
      </c>
      <c r="G31" s="39">
        <f t="shared" si="0"/>
        <v>1.9805</v>
      </c>
      <c r="H31" s="44">
        <f t="shared" si="3"/>
        <v>0.31688</v>
      </c>
      <c r="I31" s="96"/>
      <c r="J31" s="74">
        <f t="shared" si="1"/>
        <v>0</v>
      </c>
      <c r="K31" s="8">
        <f t="shared" si="2"/>
        <v>0</v>
      </c>
    </row>
    <row r="32" spans="1:11" ht="18">
      <c r="A32" s="21">
        <v>20</v>
      </c>
      <c r="B32" s="26" t="s">
        <v>1</v>
      </c>
      <c r="C32" s="23">
        <v>16.9</v>
      </c>
      <c r="D32" s="27" t="s">
        <v>7</v>
      </c>
      <c r="E32" s="25">
        <v>128</v>
      </c>
      <c r="F32" s="26" t="s">
        <v>2</v>
      </c>
      <c r="G32" s="39">
        <f t="shared" si="0"/>
        <v>2.6406</v>
      </c>
      <c r="H32" s="44">
        <f t="shared" si="3"/>
        <v>0.42249600000000004</v>
      </c>
      <c r="I32" s="96"/>
      <c r="J32" s="74">
        <f t="shared" si="1"/>
        <v>0</v>
      </c>
      <c r="K32" s="8">
        <f t="shared" si="2"/>
        <v>0</v>
      </c>
    </row>
    <row r="33" spans="1:11" ht="18">
      <c r="A33" s="21">
        <v>24</v>
      </c>
      <c r="B33" s="26" t="s">
        <v>1</v>
      </c>
      <c r="C33" s="23">
        <v>16.9</v>
      </c>
      <c r="D33" s="27" t="s">
        <v>7</v>
      </c>
      <c r="E33" s="25">
        <v>128</v>
      </c>
      <c r="F33" s="26" t="s">
        <v>2</v>
      </c>
      <c r="G33" s="39">
        <f t="shared" si="0"/>
        <v>3.1688</v>
      </c>
      <c r="H33" s="44">
        <f t="shared" si="3"/>
        <v>0.507008</v>
      </c>
      <c r="I33" s="96"/>
      <c r="J33" s="74">
        <f t="shared" si="1"/>
        <v>0</v>
      </c>
      <c r="K33" s="8">
        <f t="shared" si="2"/>
        <v>0</v>
      </c>
    </row>
    <row r="34" spans="1:11" ht="18">
      <c r="A34" s="21">
        <v>12</v>
      </c>
      <c r="B34" s="26" t="s">
        <v>1</v>
      </c>
      <c r="C34" s="23">
        <v>17</v>
      </c>
      <c r="D34" s="27" t="s">
        <v>7</v>
      </c>
      <c r="E34" s="25">
        <v>128</v>
      </c>
      <c r="F34" s="26" t="s">
        <v>2</v>
      </c>
      <c r="G34" s="39">
        <f t="shared" si="0"/>
        <v>1.5938</v>
      </c>
      <c r="H34" s="44">
        <f t="shared" si="3"/>
        <v>0.255008</v>
      </c>
      <c r="I34" s="96"/>
      <c r="J34" s="74">
        <f t="shared" si="1"/>
        <v>0</v>
      </c>
      <c r="K34" s="8">
        <f t="shared" si="2"/>
        <v>0</v>
      </c>
    </row>
    <row r="35" spans="1:11" ht="18">
      <c r="A35" s="21">
        <v>20</v>
      </c>
      <c r="B35" s="26" t="s">
        <v>1</v>
      </c>
      <c r="C35" s="23">
        <v>17</v>
      </c>
      <c r="D35" s="27" t="s">
        <v>7</v>
      </c>
      <c r="E35" s="25">
        <v>128</v>
      </c>
      <c r="F35" s="26" t="s">
        <v>2</v>
      </c>
      <c r="G35" s="39">
        <f t="shared" si="0"/>
        <v>2.6563</v>
      </c>
      <c r="H35" s="44">
        <f t="shared" si="3"/>
        <v>0.425008</v>
      </c>
      <c r="I35" s="96"/>
      <c r="J35" s="74">
        <f t="shared" si="1"/>
        <v>0</v>
      </c>
      <c r="K35" s="8">
        <f t="shared" si="2"/>
        <v>0</v>
      </c>
    </row>
    <row r="36" spans="1:11" ht="18">
      <c r="A36" s="21">
        <v>12</v>
      </c>
      <c r="B36" s="26" t="s">
        <v>1</v>
      </c>
      <c r="C36" s="23">
        <v>18.6</v>
      </c>
      <c r="D36" s="27" t="s">
        <v>7</v>
      </c>
      <c r="E36" s="25">
        <v>128</v>
      </c>
      <c r="F36" s="26" t="s">
        <v>2</v>
      </c>
      <c r="G36" s="39">
        <f t="shared" si="0"/>
        <v>1.7438</v>
      </c>
      <c r="H36" s="44">
        <f t="shared" si="3"/>
        <v>0.27900800000000003</v>
      </c>
      <c r="I36" s="96"/>
      <c r="J36" s="74">
        <f t="shared" si="1"/>
        <v>0</v>
      </c>
      <c r="K36" s="8">
        <f t="shared" si="2"/>
        <v>0</v>
      </c>
    </row>
    <row r="37" spans="1:11" ht="18">
      <c r="A37" s="21">
        <v>12</v>
      </c>
      <c r="B37" s="26" t="s">
        <v>1</v>
      </c>
      <c r="C37" s="23">
        <v>18.7</v>
      </c>
      <c r="D37" s="27" t="s">
        <v>7</v>
      </c>
      <c r="E37" s="25">
        <v>128</v>
      </c>
      <c r="F37" s="26" t="s">
        <v>2</v>
      </c>
      <c r="G37" s="39">
        <f t="shared" si="0"/>
        <v>1.7531</v>
      </c>
      <c r="H37" s="44">
        <f t="shared" si="3"/>
        <v>0.280496</v>
      </c>
      <c r="I37" s="96"/>
      <c r="J37" s="74">
        <f t="shared" si="1"/>
        <v>0</v>
      </c>
      <c r="K37" s="8">
        <f t="shared" si="2"/>
        <v>0</v>
      </c>
    </row>
    <row r="38" spans="1:11" ht="18">
      <c r="A38" s="21">
        <v>12</v>
      </c>
      <c r="B38" s="26" t="s">
        <v>1</v>
      </c>
      <c r="C38" s="23">
        <v>22</v>
      </c>
      <c r="D38" s="27" t="s">
        <v>7</v>
      </c>
      <c r="E38" s="25">
        <v>128</v>
      </c>
      <c r="F38" s="26" t="s">
        <v>2</v>
      </c>
      <c r="G38" s="39">
        <f t="shared" si="0"/>
        <v>2.0625</v>
      </c>
      <c r="H38" s="44">
        <f t="shared" si="3"/>
        <v>0.33</v>
      </c>
      <c r="I38" s="96"/>
      <c r="J38" s="74">
        <f t="shared" si="1"/>
        <v>0</v>
      </c>
      <c r="K38" s="8">
        <f t="shared" si="2"/>
        <v>0</v>
      </c>
    </row>
    <row r="39" spans="1:11" ht="18">
      <c r="A39" s="21">
        <v>15</v>
      </c>
      <c r="B39" s="26" t="s">
        <v>1</v>
      </c>
      <c r="C39" s="23">
        <v>22</v>
      </c>
      <c r="D39" s="27" t="s">
        <v>7</v>
      </c>
      <c r="E39" s="25">
        <v>128</v>
      </c>
      <c r="F39" s="26" t="s">
        <v>2</v>
      </c>
      <c r="G39" s="39">
        <f t="shared" si="0"/>
        <v>2.5781</v>
      </c>
      <c r="H39" s="44">
        <f t="shared" si="3"/>
        <v>0.41249600000000003</v>
      </c>
      <c r="I39" s="96"/>
      <c r="J39" s="74">
        <f t="shared" si="1"/>
        <v>0</v>
      </c>
      <c r="K39" s="8">
        <f t="shared" si="2"/>
        <v>0</v>
      </c>
    </row>
    <row r="40" spans="1:11" ht="18">
      <c r="A40" s="21">
        <v>12</v>
      </c>
      <c r="B40" s="26" t="s">
        <v>1</v>
      </c>
      <c r="C40" s="23">
        <v>25</v>
      </c>
      <c r="D40" s="27" t="s">
        <v>7</v>
      </c>
      <c r="E40" s="25">
        <v>128</v>
      </c>
      <c r="F40" s="26" t="s">
        <v>2</v>
      </c>
      <c r="G40" s="39">
        <f t="shared" si="0"/>
        <v>2.3438</v>
      </c>
      <c r="H40" s="44">
        <f t="shared" si="3"/>
        <v>0.375008</v>
      </c>
      <c r="I40" s="96"/>
      <c r="J40" s="74">
        <f t="shared" si="1"/>
        <v>0</v>
      </c>
      <c r="K40" s="8">
        <f t="shared" si="2"/>
        <v>0</v>
      </c>
    </row>
    <row r="41" spans="1:11" ht="18">
      <c r="A41" s="21">
        <v>12</v>
      </c>
      <c r="B41" s="26" t="s">
        <v>1</v>
      </c>
      <c r="C41" s="23">
        <v>25.4</v>
      </c>
      <c r="D41" s="27" t="s">
        <v>7</v>
      </c>
      <c r="E41" s="25">
        <v>128</v>
      </c>
      <c r="F41" s="26" t="s">
        <v>2</v>
      </c>
      <c r="G41" s="39">
        <f t="shared" si="0"/>
        <v>2.3813</v>
      </c>
      <c r="H41" s="44">
        <f t="shared" si="3"/>
        <v>0.381008</v>
      </c>
      <c r="I41" s="96"/>
      <c r="J41" s="74">
        <f t="shared" si="1"/>
        <v>0</v>
      </c>
      <c r="K41" s="8">
        <f t="shared" si="2"/>
        <v>0</v>
      </c>
    </row>
    <row r="42" spans="1:11" ht="18">
      <c r="A42" s="21">
        <v>12</v>
      </c>
      <c r="B42" s="26" t="s">
        <v>1</v>
      </c>
      <c r="C42" s="23">
        <v>32</v>
      </c>
      <c r="D42" s="27" t="s">
        <v>7</v>
      </c>
      <c r="E42" s="25">
        <v>128</v>
      </c>
      <c r="F42" s="26" t="s">
        <v>2</v>
      </c>
      <c r="G42" s="39">
        <f t="shared" si="0"/>
        <v>3</v>
      </c>
      <c r="H42" s="44">
        <f t="shared" si="3"/>
        <v>0.48</v>
      </c>
      <c r="I42" s="96"/>
      <c r="J42" s="74">
        <f t="shared" si="1"/>
        <v>0</v>
      </c>
      <c r="K42" s="8">
        <f t="shared" si="2"/>
        <v>0</v>
      </c>
    </row>
    <row r="43" spans="1:11" ht="18">
      <c r="A43" s="21">
        <v>12</v>
      </c>
      <c r="B43" s="26" t="s">
        <v>1</v>
      </c>
      <c r="C43" s="23">
        <v>33</v>
      </c>
      <c r="D43" s="27" t="s">
        <v>7</v>
      </c>
      <c r="E43" s="25">
        <v>128</v>
      </c>
      <c r="F43" s="26" t="s">
        <v>2</v>
      </c>
      <c r="G43" s="39">
        <f t="shared" si="0"/>
        <v>3.0938</v>
      </c>
      <c r="H43" s="44">
        <f t="shared" si="3"/>
        <v>0.495008</v>
      </c>
      <c r="I43" s="96"/>
      <c r="J43" s="74">
        <f t="shared" si="1"/>
        <v>0</v>
      </c>
      <c r="K43" s="8">
        <f t="shared" si="2"/>
        <v>0</v>
      </c>
    </row>
    <row r="44" spans="1:11" ht="18.75" thickBot="1">
      <c r="A44" s="21">
        <v>12</v>
      </c>
      <c r="B44" s="26" t="s">
        <v>1</v>
      </c>
      <c r="C44" s="23">
        <v>40</v>
      </c>
      <c r="D44" s="27" t="s">
        <v>7</v>
      </c>
      <c r="E44" s="25">
        <v>128</v>
      </c>
      <c r="F44" s="26" t="s">
        <v>2</v>
      </c>
      <c r="G44" s="39">
        <f t="shared" si="0"/>
        <v>3.75</v>
      </c>
      <c r="H44" s="44">
        <f t="shared" si="3"/>
        <v>0.6</v>
      </c>
      <c r="I44" s="96"/>
      <c r="J44" s="74">
        <f t="shared" si="1"/>
        <v>0</v>
      </c>
      <c r="K44" s="8">
        <f t="shared" si="2"/>
        <v>0</v>
      </c>
    </row>
    <row r="45" spans="1:11" ht="48" customHeight="1" thickBot="1">
      <c r="A45" s="15" t="s">
        <v>21</v>
      </c>
      <c r="B45" s="16" t="s">
        <v>13</v>
      </c>
      <c r="C45" s="29" t="s">
        <v>4</v>
      </c>
      <c r="D45" s="17" t="s">
        <v>13</v>
      </c>
      <c r="E45" s="18" t="s">
        <v>10</v>
      </c>
      <c r="F45" s="17" t="s">
        <v>15</v>
      </c>
      <c r="G45" s="40" t="s">
        <v>5</v>
      </c>
      <c r="H45" s="45" t="s">
        <v>19</v>
      </c>
      <c r="I45" s="77" t="s">
        <v>16</v>
      </c>
      <c r="J45" s="75" t="s">
        <v>17</v>
      </c>
      <c r="K45" s="7" t="s">
        <v>18</v>
      </c>
    </row>
    <row r="46" spans="1:11" ht="15.75">
      <c r="A46" s="48"/>
      <c r="B46" s="26" t="s">
        <v>1</v>
      </c>
      <c r="C46" s="49"/>
      <c r="D46" s="26" t="s">
        <v>1</v>
      </c>
      <c r="E46" s="25">
        <v>0.00026417</v>
      </c>
      <c r="F46" s="30" t="s">
        <v>2</v>
      </c>
      <c r="G46" s="39">
        <f>ROUND((+A46*C46)*E46,4)</f>
        <v>0</v>
      </c>
      <c r="H46" s="44">
        <f>+G46*0.16</f>
        <v>0</v>
      </c>
      <c r="I46" s="96"/>
      <c r="J46" s="74">
        <f>+I46*G46</f>
        <v>0</v>
      </c>
      <c r="K46" s="8">
        <f t="shared" si="2"/>
        <v>0</v>
      </c>
    </row>
    <row r="47" spans="1:11" ht="15.75">
      <c r="A47" s="21">
        <v>20</v>
      </c>
      <c r="B47" s="26" t="s">
        <v>1</v>
      </c>
      <c r="C47" s="23">
        <v>500</v>
      </c>
      <c r="D47" s="26" t="s">
        <v>1</v>
      </c>
      <c r="E47" s="25">
        <v>0.00026417</v>
      </c>
      <c r="F47" s="30" t="s">
        <v>2</v>
      </c>
      <c r="G47" s="39">
        <f>ROUND((+A47*C47)*E47,4)</f>
        <v>2.6417</v>
      </c>
      <c r="H47" s="44">
        <f>+G47*0.16</f>
        <v>0.42267200000000005</v>
      </c>
      <c r="I47" s="96"/>
      <c r="J47" s="74">
        <f>+I47*G47</f>
        <v>0</v>
      </c>
      <c r="K47" s="8">
        <f t="shared" si="2"/>
        <v>0</v>
      </c>
    </row>
    <row r="48" spans="1:11" ht="15.75">
      <c r="A48" s="21">
        <v>8</v>
      </c>
      <c r="B48" s="26" t="s">
        <v>1</v>
      </c>
      <c r="C48" s="23">
        <v>650</v>
      </c>
      <c r="D48" s="26" t="s">
        <v>1</v>
      </c>
      <c r="E48" s="25">
        <v>0.00026417</v>
      </c>
      <c r="F48" s="30" t="s">
        <v>2</v>
      </c>
      <c r="G48" s="39">
        <f>ROUND((+A48*C48)*E48,4)</f>
        <v>1.3737</v>
      </c>
      <c r="H48" s="44">
        <f>+G48*0.16</f>
        <v>0.219792</v>
      </c>
      <c r="I48" s="96"/>
      <c r="J48" s="74">
        <f>+I48*G48</f>
        <v>0</v>
      </c>
      <c r="K48" s="8">
        <f t="shared" si="2"/>
        <v>0</v>
      </c>
    </row>
    <row r="49" spans="1:11" ht="16.5" thickBot="1">
      <c r="A49" s="21">
        <v>12</v>
      </c>
      <c r="B49" s="26" t="s">
        <v>1</v>
      </c>
      <c r="C49" s="23">
        <v>650</v>
      </c>
      <c r="D49" s="26" t="s">
        <v>1</v>
      </c>
      <c r="E49" s="25">
        <v>0.00026417</v>
      </c>
      <c r="F49" s="30" t="s">
        <v>2</v>
      </c>
      <c r="G49" s="39">
        <f>ROUND((+A49*C49)*E49,4)</f>
        <v>2.0605</v>
      </c>
      <c r="H49" s="44">
        <f>+G49*0.16</f>
        <v>0.32968000000000003</v>
      </c>
      <c r="I49" s="96"/>
      <c r="J49" s="74">
        <f>+I49*G49</f>
        <v>0</v>
      </c>
      <c r="K49" s="8">
        <f t="shared" si="2"/>
        <v>0</v>
      </c>
    </row>
    <row r="50" spans="1:11" ht="48" customHeight="1" thickBot="1">
      <c r="A50" s="15" t="s">
        <v>21</v>
      </c>
      <c r="B50" s="16" t="s">
        <v>13</v>
      </c>
      <c r="C50" s="29" t="s">
        <v>12</v>
      </c>
      <c r="D50" s="17" t="s">
        <v>13</v>
      </c>
      <c r="E50" s="18" t="s">
        <v>9</v>
      </c>
      <c r="F50" s="17" t="s">
        <v>15</v>
      </c>
      <c r="G50" s="40" t="s">
        <v>5</v>
      </c>
      <c r="H50" s="45" t="s">
        <v>19</v>
      </c>
      <c r="I50" s="77" t="s">
        <v>16</v>
      </c>
      <c r="J50" s="75" t="s">
        <v>17</v>
      </c>
      <c r="K50" s="7" t="s">
        <v>18</v>
      </c>
    </row>
    <row r="51" spans="1:11" ht="15.75">
      <c r="A51" s="82"/>
      <c r="B51" s="22" t="s">
        <v>1</v>
      </c>
      <c r="C51" s="83"/>
      <c r="D51" s="22" t="s">
        <v>1</v>
      </c>
      <c r="E51" s="84">
        <v>0.26417205</v>
      </c>
      <c r="F51" s="85" t="s">
        <v>2</v>
      </c>
      <c r="G51" s="86">
        <f>ROUND((+A51*C51)*E51,4)</f>
        <v>0</v>
      </c>
      <c r="H51" s="43">
        <f>+G51*0.16</f>
        <v>0</v>
      </c>
      <c r="I51" s="98"/>
      <c r="J51" s="73">
        <f>+I51*G51</f>
        <v>0</v>
      </c>
      <c r="K51" s="70">
        <f t="shared" si="2"/>
        <v>0</v>
      </c>
    </row>
    <row r="52" spans="1:11" ht="15.75">
      <c r="A52" s="21">
        <v>6</v>
      </c>
      <c r="B52" s="26" t="s">
        <v>1</v>
      </c>
      <c r="C52" s="23">
        <v>1</v>
      </c>
      <c r="D52" s="26" t="s">
        <v>1</v>
      </c>
      <c r="E52" s="25">
        <v>0.26417205</v>
      </c>
      <c r="F52" s="31" t="s">
        <v>2</v>
      </c>
      <c r="G52" s="41">
        <f>ROUND((+A52*C52)*E52,4)</f>
        <v>1.585</v>
      </c>
      <c r="H52" s="44">
        <f>+G52*0.16</f>
        <v>0.2536</v>
      </c>
      <c r="I52" s="96"/>
      <c r="J52" s="74">
        <f>+I52*G52</f>
        <v>0</v>
      </c>
      <c r="K52" s="8">
        <f t="shared" si="2"/>
        <v>0</v>
      </c>
    </row>
    <row r="53" spans="1:11" ht="15.75">
      <c r="A53" s="21">
        <v>6</v>
      </c>
      <c r="B53" s="26" t="s">
        <v>1</v>
      </c>
      <c r="C53" s="23">
        <v>2</v>
      </c>
      <c r="D53" s="26" t="s">
        <v>1</v>
      </c>
      <c r="E53" s="25">
        <v>0.26417205</v>
      </c>
      <c r="F53" s="31" t="s">
        <v>2</v>
      </c>
      <c r="G53" s="41">
        <f>ROUND((+A53*C53)*E53,4)</f>
        <v>3.1701</v>
      </c>
      <c r="H53" s="44">
        <f>+G53*0.16</f>
        <v>0.507216</v>
      </c>
      <c r="I53" s="96"/>
      <c r="J53" s="74">
        <f>+I53*G53</f>
        <v>0</v>
      </c>
      <c r="K53" s="8">
        <f t="shared" si="2"/>
        <v>0</v>
      </c>
    </row>
    <row r="54" spans="1:11" ht="15.75">
      <c r="A54" s="21">
        <v>2</v>
      </c>
      <c r="B54" s="26" t="s">
        <v>1</v>
      </c>
      <c r="C54" s="23">
        <v>5</v>
      </c>
      <c r="D54" s="26" t="s">
        <v>1</v>
      </c>
      <c r="E54" s="25">
        <v>0.26417205</v>
      </c>
      <c r="F54" s="31" t="s">
        <v>2</v>
      </c>
      <c r="G54" s="41">
        <f>ROUND((+A54*C54)*E54,4)</f>
        <v>2.6417</v>
      </c>
      <c r="H54" s="44">
        <f>+G54*0.16</f>
        <v>0.42267200000000005</v>
      </c>
      <c r="I54" s="96"/>
      <c r="J54" s="74">
        <f>+I54*G54</f>
        <v>0</v>
      </c>
      <c r="K54" s="8">
        <f t="shared" si="2"/>
        <v>0</v>
      </c>
    </row>
    <row r="55" spans="1:11" ht="16.5" thickBot="1">
      <c r="A55" s="56">
        <v>4</v>
      </c>
      <c r="B55" s="37" t="s">
        <v>1</v>
      </c>
      <c r="C55" s="57">
        <v>5</v>
      </c>
      <c r="D55" s="37" t="s">
        <v>1</v>
      </c>
      <c r="E55" s="36">
        <v>0.26417205</v>
      </c>
      <c r="F55" s="38" t="s">
        <v>2</v>
      </c>
      <c r="G55" s="42">
        <f>ROUND((+A55*C55)*E55,4)</f>
        <v>5.2834</v>
      </c>
      <c r="H55" s="46">
        <f>+G55*0.16</f>
        <v>0.8453440000000001</v>
      </c>
      <c r="I55" s="97"/>
      <c r="J55" s="76">
        <f>+I55*G55</f>
        <v>0</v>
      </c>
      <c r="K55" s="10">
        <f t="shared" si="2"/>
        <v>0</v>
      </c>
    </row>
    <row r="56" spans="1:11" ht="15.75">
      <c r="A56" s="23"/>
      <c r="B56" s="25"/>
      <c r="C56" s="23"/>
      <c r="D56" s="25"/>
      <c r="E56" s="25"/>
      <c r="F56" s="88"/>
      <c r="G56" s="89"/>
      <c r="H56" s="111" t="s">
        <v>37</v>
      </c>
      <c r="I56" s="112"/>
      <c r="J56" s="115">
        <f>SUM(J5:J55)</f>
        <v>0</v>
      </c>
      <c r="K56" s="117">
        <f>SUM(K5:K55)</f>
        <v>0</v>
      </c>
    </row>
    <row r="57" spans="1:11" ht="16.5" thickBot="1">
      <c r="A57" s="23"/>
      <c r="B57" s="25"/>
      <c r="C57" s="23"/>
      <c r="D57" s="25"/>
      <c r="E57" s="25"/>
      <c r="F57" s="88"/>
      <c r="G57" s="89"/>
      <c r="H57" s="113"/>
      <c r="I57" s="114"/>
      <c r="J57" s="116"/>
      <c r="K57" s="118"/>
    </row>
    <row r="58" spans="1:11" ht="15.75">
      <c r="A58" s="23"/>
      <c r="B58" s="25"/>
      <c r="C58" s="23"/>
      <c r="D58" s="25"/>
      <c r="E58" s="25"/>
      <c r="F58" s="88"/>
      <c r="G58" s="39"/>
      <c r="H58" s="79"/>
      <c r="I58" s="79"/>
      <c r="J58" s="81"/>
      <c r="K58" s="91"/>
    </row>
    <row r="59" spans="1:11" ht="16.5" thickBot="1">
      <c r="A59" s="57"/>
      <c r="B59" s="36"/>
      <c r="C59" s="57"/>
      <c r="D59" s="36"/>
      <c r="E59" s="36"/>
      <c r="F59" s="90"/>
      <c r="G59" s="87"/>
      <c r="H59" s="80"/>
      <c r="I59" s="80"/>
      <c r="J59" s="78"/>
      <c r="K59" s="92"/>
    </row>
    <row r="60" spans="1:11" ht="48" thickBot="1">
      <c r="A60" s="15" t="s">
        <v>21</v>
      </c>
      <c r="B60" s="16" t="s">
        <v>13</v>
      </c>
      <c r="C60" s="29" t="s">
        <v>12</v>
      </c>
      <c r="D60" s="17" t="s">
        <v>13</v>
      </c>
      <c r="E60" s="18" t="s">
        <v>9</v>
      </c>
      <c r="F60" s="17" t="s">
        <v>15</v>
      </c>
      <c r="G60" s="40" t="s">
        <v>5</v>
      </c>
      <c r="H60" s="45" t="s">
        <v>20</v>
      </c>
      <c r="I60" s="75" t="s">
        <v>16</v>
      </c>
      <c r="J60" s="75" t="s">
        <v>17</v>
      </c>
      <c r="K60" s="7" t="s">
        <v>18</v>
      </c>
    </row>
    <row r="61" spans="1:11" ht="15.75">
      <c r="A61" s="48"/>
      <c r="B61" s="26" t="s">
        <v>1</v>
      </c>
      <c r="C61" s="49"/>
      <c r="D61" s="26" t="s">
        <v>1</v>
      </c>
      <c r="E61" s="25">
        <v>0.26417205</v>
      </c>
      <c r="F61" s="31" t="s">
        <v>2</v>
      </c>
      <c r="G61" s="41">
        <f>ROUND((+A61*C61)*E61,4)</f>
        <v>0</v>
      </c>
      <c r="H61" s="44">
        <f>+G61*0.08</f>
        <v>0</v>
      </c>
      <c r="I61" s="96"/>
      <c r="J61" s="74">
        <f>+I61*G61</f>
        <v>0</v>
      </c>
      <c r="K61" s="8">
        <f>+J61*0.08</f>
        <v>0</v>
      </c>
    </row>
    <row r="62" spans="1:11" ht="15.75">
      <c r="A62" s="21">
        <v>1</v>
      </c>
      <c r="B62" s="26" t="s">
        <v>1</v>
      </c>
      <c r="C62" s="23">
        <v>30</v>
      </c>
      <c r="D62" s="26" t="s">
        <v>1</v>
      </c>
      <c r="E62" s="25">
        <v>0.26417205</v>
      </c>
      <c r="F62" s="31" t="s">
        <v>2</v>
      </c>
      <c r="G62" s="41">
        <f>ROUND((+A62*C62)*E62,4)</f>
        <v>7.9252</v>
      </c>
      <c r="H62" s="44">
        <f>+G62*0.08</f>
        <v>0.634016</v>
      </c>
      <c r="I62" s="96"/>
      <c r="J62" s="74">
        <f>+I62*G62</f>
        <v>0</v>
      </c>
      <c r="K62" s="8">
        <f>+J62*0.08</f>
        <v>0</v>
      </c>
    </row>
    <row r="63" spans="1:11" ht="16.5" thickBot="1">
      <c r="A63" s="21">
        <v>1</v>
      </c>
      <c r="B63" s="26" t="s">
        <v>1</v>
      </c>
      <c r="C63" s="23">
        <v>50</v>
      </c>
      <c r="D63" s="26" t="s">
        <v>1</v>
      </c>
      <c r="E63" s="25">
        <v>0.26417205</v>
      </c>
      <c r="F63" s="31" t="s">
        <v>2</v>
      </c>
      <c r="G63" s="41">
        <f>ROUND((+A63*C63)*E63,4)</f>
        <v>13.2086</v>
      </c>
      <c r="H63" s="44">
        <f>+G63*0.08</f>
        <v>1.056688</v>
      </c>
      <c r="I63" s="96"/>
      <c r="J63" s="74">
        <f>+I63*G63</f>
        <v>0</v>
      </c>
      <c r="K63" s="8">
        <f>+J63*0.08</f>
        <v>0</v>
      </c>
    </row>
    <row r="64" spans="1:11" s="103" customFormat="1" ht="48" customHeight="1" thickBot="1">
      <c r="A64" s="32" t="s">
        <v>8</v>
      </c>
      <c r="B64" s="16" t="s">
        <v>13</v>
      </c>
      <c r="C64" s="18" t="s">
        <v>6</v>
      </c>
      <c r="D64" s="17"/>
      <c r="E64" s="18"/>
      <c r="F64" s="17" t="s">
        <v>15</v>
      </c>
      <c r="G64" s="40" t="s">
        <v>5</v>
      </c>
      <c r="H64" s="45" t="s">
        <v>20</v>
      </c>
      <c r="I64" s="77" t="s">
        <v>16</v>
      </c>
      <c r="J64" s="75" t="s">
        <v>17</v>
      </c>
      <c r="K64" s="7" t="s">
        <v>18</v>
      </c>
    </row>
    <row r="65" spans="1:11" ht="15.75">
      <c r="A65" s="52"/>
      <c r="B65" s="33" t="s">
        <v>1</v>
      </c>
      <c r="C65" s="50"/>
      <c r="D65" s="26"/>
      <c r="E65" s="25"/>
      <c r="F65" s="31" t="s">
        <v>2</v>
      </c>
      <c r="G65" s="41">
        <f>ROUND((A65)*C65,4)</f>
        <v>0</v>
      </c>
      <c r="H65" s="44">
        <f aca="true" t="shared" si="4" ref="H65:H70">+G65*0.08</f>
        <v>0</v>
      </c>
      <c r="I65" s="96"/>
      <c r="J65" s="74">
        <f aca="true" t="shared" si="5" ref="J65:J70">+I65*G65</f>
        <v>0</v>
      </c>
      <c r="K65" s="8">
        <f aca="true" t="shared" si="6" ref="K65:K70">+J65*0.08</f>
        <v>0</v>
      </c>
    </row>
    <row r="66" spans="1:11" ht="15.75">
      <c r="A66" s="53">
        <v>0.16666666666666666</v>
      </c>
      <c r="B66" s="33" t="s">
        <v>1</v>
      </c>
      <c r="C66" s="25">
        <v>31</v>
      </c>
      <c r="D66" s="26"/>
      <c r="E66" s="25"/>
      <c r="F66" s="31" t="s">
        <v>2</v>
      </c>
      <c r="G66" s="41">
        <f>ROUND((A66)*C66,4)</f>
        <v>5.1667</v>
      </c>
      <c r="H66" s="44">
        <f t="shared" si="4"/>
        <v>0.413336</v>
      </c>
      <c r="I66" s="96"/>
      <c r="J66" s="74">
        <f t="shared" si="5"/>
        <v>0</v>
      </c>
      <c r="K66" s="8">
        <f t="shared" si="6"/>
        <v>0</v>
      </c>
    </row>
    <row r="67" spans="1:11" ht="15.75">
      <c r="A67" s="54">
        <v>0.25</v>
      </c>
      <c r="B67" s="33" t="s">
        <v>1</v>
      </c>
      <c r="C67" s="25">
        <v>31</v>
      </c>
      <c r="D67" s="26"/>
      <c r="E67" s="25"/>
      <c r="F67" s="31" t="s">
        <v>2</v>
      </c>
      <c r="G67" s="41">
        <f>ROUND((A67)*C67,4)</f>
        <v>7.75</v>
      </c>
      <c r="H67" s="44">
        <f t="shared" si="4"/>
        <v>0.62</v>
      </c>
      <c r="I67" s="96"/>
      <c r="J67" s="74">
        <f t="shared" si="5"/>
        <v>0</v>
      </c>
      <c r="K67" s="8">
        <f t="shared" si="6"/>
        <v>0</v>
      </c>
    </row>
    <row r="68" spans="1:11" ht="15.75">
      <c r="A68" s="54">
        <v>0.5</v>
      </c>
      <c r="B68" s="33" t="s">
        <v>1</v>
      </c>
      <c r="C68" s="25">
        <v>31</v>
      </c>
      <c r="D68" s="26"/>
      <c r="E68" s="25"/>
      <c r="F68" s="31" t="s">
        <v>2</v>
      </c>
      <c r="G68" s="41">
        <f>ROUND((A68)*C68,4)</f>
        <v>15.5</v>
      </c>
      <c r="H68" s="44">
        <f t="shared" si="4"/>
        <v>1.24</v>
      </c>
      <c r="I68" s="96"/>
      <c r="J68" s="74">
        <f t="shared" si="5"/>
        <v>0</v>
      </c>
      <c r="K68" s="8">
        <f t="shared" si="6"/>
        <v>0</v>
      </c>
    </row>
    <row r="69" spans="1:11" ht="15.75">
      <c r="A69" s="55">
        <v>0.6666666666666666</v>
      </c>
      <c r="B69" s="33" t="s">
        <v>1</v>
      </c>
      <c r="C69" s="25">
        <v>31</v>
      </c>
      <c r="D69" s="26"/>
      <c r="E69" s="25"/>
      <c r="F69" s="31" t="s">
        <v>2</v>
      </c>
      <c r="G69" s="41">
        <f>ROUND((A69)*C69,4)</f>
        <v>20.6667</v>
      </c>
      <c r="H69" s="44">
        <f t="shared" si="4"/>
        <v>1.653336</v>
      </c>
      <c r="I69" s="96"/>
      <c r="J69" s="74">
        <f t="shared" si="5"/>
        <v>0</v>
      </c>
      <c r="K69" s="8">
        <f t="shared" si="6"/>
        <v>0</v>
      </c>
    </row>
    <row r="70" spans="1:11" ht="16.5" thickBot="1">
      <c r="A70" s="34">
        <v>1</v>
      </c>
      <c r="B70" s="35" t="s">
        <v>1</v>
      </c>
      <c r="C70" s="36">
        <v>31</v>
      </c>
      <c r="D70" s="37"/>
      <c r="E70" s="36"/>
      <c r="F70" s="38" t="s">
        <v>2</v>
      </c>
      <c r="G70" s="42">
        <f>ROUND(A70*C70,4)</f>
        <v>31</v>
      </c>
      <c r="H70" s="46">
        <f t="shared" si="4"/>
        <v>2.48</v>
      </c>
      <c r="I70" s="97"/>
      <c r="J70" s="76">
        <f t="shared" si="5"/>
        <v>0</v>
      </c>
      <c r="K70" s="10">
        <f t="shared" si="6"/>
        <v>0</v>
      </c>
    </row>
    <row r="71" spans="1:11" ht="15.75">
      <c r="A71" s="9"/>
      <c r="B71" s="9"/>
      <c r="C71" s="9"/>
      <c r="D71" s="9"/>
      <c r="E71" s="9"/>
      <c r="F71" s="9"/>
      <c r="G71" s="4"/>
      <c r="H71" s="111" t="s">
        <v>38</v>
      </c>
      <c r="I71" s="112"/>
      <c r="J71" s="115">
        <f>SUM(J61:J70)</f>
        <v>0</v>
      </c>
      <c r="K71" s="117">
        <f>SUM(K61:K70)</f>
        <v>0</v>
      </c>
    </row>
    <row r="72" spans="1:11" ht="16.5" thickBot="1">
      <c r="A72" s="3"/>
      <c r="B72" s="3"/>
      <c r="C72" s="3"/>
      <c r="D72" s="2"/>
      <c r="E72" s="2"/>
      <c r="F72" s="2"/>
      <c r="G72" s="5"/>
      <c r="H72" s="113"/>
      <c r="I72" s="114"/>
      <c r="J72" s="116"/>
      <c r="K72" s="118"/>
    </row>
    <row r="73" spans="1:11" ht="15.75">
      <c r="A73" s="104"/>
      <c r="B73" s="104"/>
      <c r="C73" s="104"/>
      <c r="D73" s="105"/>
      <c r="E73" s="105"/>
      <c r="F73" s="105"/>
      <c r="G73" s="106"/>
      <c r="H73" s="106"/>
      <c r="J73" s="107"/>
      <c r="K73" s="108"/>
    </row>
    <row r="74" spans="1:11" ht="15.75">
      <c r="A74" s="104"/>
      <c r="B74" s="104"/>
      <c r="C74" s="104"/>
      <c r="D74" s="105"/>
      <c r="E74" s="105"/>
      <c r="F74" s="105"/>
      <c r="G74" s="106"/>
      <c r="H74" s="106"/>
      <c r="J74" s="107"/>
      <c r="K74" s="108"/>
    </row>
    <row r="75" spans="1:11" ht="15.75">
      <c r="A75" s="104"/>
      <c r="B75" s="104"/>
      <c r="C75" s="104"/>
      <c r="D75" s="105"/>
      <c r="E75" s="105"/>
      <c r="F75" s="105"/>
      <c r="G75" s="106"/>
      <c r="H75" s="106"/>
      <c r="J75" s="107"/>
      <c r="K75" s="108"/>
    </row>
    <row r="76" spans="1:11" ht="15.75">
      <c r="A76" s="104"/>
      <c r="B76" s="104"/>
      <c r="C76" s="104"/>
      <c r="D76" s="104"/>
      <c r="E76" s="104"/>
      <c r="F76" s="104"/>
      <c r="G76" s="109"/>
      <c r="H76" s="109"/>
      <c r="J76" s="107"/>
      <c r="K76" s="108"/>
    </row>
    <row r="77" spans="1:11" ht="15.75">
      <c r="A77" s="104"/>
      <c r="B77" s="104"/>
      <c r="C77" s="104"/>
      <c r="D77" s="104"/>
      <c r="E77" s="104"/>
      <c r="F77" s="104"/>
      <c r="G77" s="109"/>
      <c r="H77" s="109"/>
      <c r="J77" s="107"/>
      <c r="K77" s="108"/>
    </row>
    <row r="78" spans="1:11" ht="15.75">
      <c r="A78" s="104"/>
      <c r="B78" s="104"/>
      <c r="C78" s="104"/>
      <c r="D78" s="104"/>
      <c r="E78" s="104"/>
      <c r="F78" s="104"/>
      <c r="G78" s="109"/>
      <c r="H78" s="109"/>
      <c r="J78" s="107"/>
      <c r="K78" s="108"/>
    </row>
    <row r="79" spans="1:11" ht="15.75">
      <c r="A79" s="104"/>
      <c r="B79" s="104"/>
      <c r="C79" s="104"/>
      <c r="D79" s="104"/>
      <c r="E79" s="104"/>
      <c r="F79" s="104"/>
      <c r="G79" s="109"/>
      <c r="H79" s="109"/>
      <c r="J79" s="107"/>
      <c r="K79" s="108"/>
    </row>
    <row r="80" spans="1:11" ht="15.75">
      <c r="A80" s="104"/>
      <c r="B80" s="104"/>
      <c r="C80" s="104"/>
      <c r="D80" s="104"/>
      <c r="E80" s="104"/>
      <c r="F80" s="104"/>
      <c r="G80" s="109"/>
      <c r="H80" s="109"/>
      <c r="J80" s="107"/>
      <c r="K80" s="108"/>
    </row>
    <row r="81" spans="10:11" ht="12.75">
      <c r="J81" s="107"/>
      <c r="K81" s="108"/>
    </row>
    <row r="82" ht="12.75">
      <c r="K82" s="108"/>
    </row>
    <row r="83" ht="12.75">
      <c r="K83" s="108"/>
    </row>
    <row r="84" ht="12.75">
      <c r="K84" s="108"/>
    </row>
    <row r="85" ht="12.75">
      <c r="K85" s="108"/>
    </row>
    <row r="86" ht="12.75">
      <c r="K86" s="108"/>
    </row>
  </sheetData>
  <sheetProtection password="CC3D" sheet="1" objects="1" scenarios="1"/>
  <mergeCells count="7">
    <mergeCell ref="H71:I72"/>
    <mergeCell ref="J71:J72"/>
    <mergeCell ref="K71:K72"/>
    <mergeCell ref="A1:K1"/>
    <mergeCell ref="H56:I57"/>
    <mergeCell ref="J56:J57"/>
    <mergeCell ref="K56:K57"/>
  </mergeCells>
  <printOptions/>
  <pageMargins left="0.5" right="0.5" top="0.5" bottom="0.5" header="0.5" footer="0.5"/>
  <pageSetup fitToHeight="1" fitToWidth="1" horizontalDpi="600" verticalDpi="600" orientation="portrait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4.7109375" style="103" customWidth="1"/>
    <col min="2" max="5" width="14.7109375" style="102" customWidth="1"/>
    <col min="6" max="10" width="18.7109375" style="102" customWidth="1"/>
    <col min="11" max="16384" width="9.140625" style="102" customWidth="1"/>
  </cols>
  <sheetData>
    <row r="1" spans="1:10" ht="30.75" customHeight="1">
      <c r="A1" s="119" t="s">
        <v>25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5" customHeight="1">
      <c r="A2" s="1"/>
      <c r="B2" s="12"/>
      <c r="C2" s="12"/>
      <c r="D2" s="13"/>
      <c r="E2" s="13"/>
      <c r="F2" s="13"/>
      <c r="G2" s="13"/>
      <c r="H2" s="13"/>
      <c r="I2" s="13"/>
      <c r="J2" s="14"/>
    </row>
    <row r="3" spans="1:10" ht="15" customHeight="1" thickBot="1">
      <c r="A3" s="51" t="s">
        <v>36</v>
      </c>
      <c r="B3" s="12"/>
      <c r="C3" s="12"/>
      <c r="D3" s="13"/>
      <c r="E3" s="13"/>
      <c r="F3" s="13"/>
      <c r="G3" s="13"/>
      <c r="H3" s="13"/>
      <c r="I3" s="13"/>
      <c r="J3" s="14"/>
    </row>
    <row r="4" spans="1:10" ht="48" customHeight="1" thickBot="1">
      <c r="A4" s="29" t="s">
        <v>4</v>
      </c>
      <c r="B4" s="17" t="s">
        <v>13</v>
      </c>
      <c r="C4" s="18" t="s">
        <v>10</v>
      </c>
      <c r="D4" s="6" t="s">
        <v>24</v>
      </c>
      <c r="E4" s="11" t="s">
        <v>17</v>
      </c>
      <c r="F4" s="11" t="s">
        <v>26</v>
      </c>
      <c r="G4" s="11" t="s">
        <v>27</v>
      </c>
      <c r="H4" s="63" t="s">
        <v>28</v>
      </c>
      <c r="I4" s="11" t="s">
        <v>29</v>
      </c>
      <c r="J4" s="65" t="s">
        <v>30</v>
      </c>
    </row>
    <row r="5" spans="1:10" ht="15.75">
      <c r="A5" s="49"/>
      <c r="B5" s="26" t="s">
        <v>1</v>
      </c>
      <c r="C5" s="25">
        <v>0.00026417</v>
      </c>
      <c r="D5" s="99"/>
      <c r="E5" s="74">
        <f aca="true" t="shared" si="0" ref="E5:E12">+D5*A5*C5</f>
        <v>0</v>
      </c>
      <c r="F5" s="64">
        <f>+E5*2.5</f>
        <v>0</v>
      </c>
      <c r="G5" s="67">
        <f>+E5*1</f>
        <v>0</v>
      </c>
      <c r="H5" s="64">
        <f>+E5*0.6</f>
        <v>0</v>
      </c>
      <c r="I5" s="66">
        <f>+E5*0.5</f>
        <v>0</v>
      </c>
      <c r="J5" s="8">
        <f>+E5*4.05</f>
        <v>0</v>
      </c>
    </row>
    <row r="6" spans="1:10" ht="15.75">
      <c r="A6" s="23">
        <v>50</v>
      </c>
      <c r="B6" s="26" t="s">
        <v>1</v>
      </c>
      <c r="C6" s="25">
        <v>0.00026417</v>
      </c>
      <c r="D6" s="99"/>
      <c r="E6" s="74">
        <f t="shared" si="0"/>
        <v>0</v>
      </c>
      <c r="F6" s="64">
        <f aca="true" t="shared" si="1" ref="F6:F34">+E6*2.5</f>
        <v>0</v>
      </c>
      <c r="G6" s="66">
        <f>+E6*1</f>
        <v>0</v>
      </c>
      <c r="H6" s="64">
        <f>+E6*0.6</f>
        <v>0</v>
      </c>
      <c r="I6" s="66">
        <f>+E6*0.5</f>
        <v>0</v>
      </c>
      <c r="J6" s="8">
        <f>+E6*4.05</f>
        <v>0</v>
      </c>
    </row>
    <row r="7" spans="1:10" ht="15.75">
      <c r="A7" s="23">
        <v>100</v>
      </c>
      <c r="B7" s="26" t="s">
        <v>1</v>
      </c>
      <c r="C7" s="25">
        <v>0.00026417</v>
      </c>
      <c r="D7" s="99"/>
      <c r="E7" s="74">
        <f t="shared" si="0"/>
        <v>0</v>
      </c>
      <c r="F7" s="64">
        <f t="shared" si="1"/>
        <v>0</v>
      </c>
      <c r="G7" s="66">
        <f aca="true" t="shared" si="2" ref="G7:G12">+E7*1</f>
        <v>0</v>
      </c>
      <c r="H7" s="64">
        <f aca="true" t="shared" si="3" ref="H7:H12">+E7*0.6</f>
        <v>0</v>
      </c>
      <c r="I7" s="66">
        <f aca="true" t="shared" si="4" ref="I7:I12">+E7*0.5</f>
        <v>0</v>
      </c>
      <c r="J7" s="8">
        <f aca="true" t="shared" si="5" ref="J7:J12">+E7*4.05</f>
        <v>0</v>
      </c>
    </row>
    <row r="8" spans="1:10" ht="15.75">
      <c r="A8" s="23">
        <v>187</v>
      </c>
      <c r="B8" s="26" t="s">
        <v>1</v>
      </c>
      <c r="C8" s="25">
        <v>0.00026417</v>
      </c>
      <c r="D8" s="99"/>
      <c r="E8" s="74">
        <f t="shared" si="0"/>
        <v>0</v>
      </c>
      <c r="F8" s="64">
        <f t="shared" si="1"/>
        <v>0</v>
      </c>
      <c r="G8" s="66">
        <f t="shared" si="2"/>
        <v>0</v>
      </c>
      <c r="H8" s="64">
        <f t="shared" si="3"/>
        <v>0</v>
      </c>
      <c r="I8" s="66">
        <f t="shared" si="4"/>
        <v>0</v>
      </c>
      <c r="J8" s="8">
        <f t="shared" si="5"/>
        <v>0</v>
      </c>
    </row>
    <row r="9" spans="1:10" ht="15.75">
      <c r="A9" s="23">
        <v>200</v>
      </c>
      <c r="B9" s="26" t="s">
        <v>1</v>
      </c>
      <c r="C9" s="25">
        <v>0.00026417</v>
      </c>
      <c r="D9" s="99"/>
      <c r="E9" s="74">
        <f t="shared" si="0"/>
        <v>0</v>
      </c>
      <c r="F9" s="64">
        <f t="shared" si="1"/>
        <v>0</v>
      </c>
      <c r="G9" s="66">
        <f t="shared" si="2"/>
        <v>0</v>
      </c>
      <c r="H9" s="64">
        <f t="shared" si="3"/>
        <v>0</v>
      </c>
      <c r="I9" s="66">
        <f t="shared" si="4"/>
        <v>0</v>
      </c>
      <c r="J9" s="8">
        <f t="shared" si="5"/>
        <v>0</v>
      </c>
    </row>
    <row r="10" spans="1:10" ht="15.75">
      <c r="A10" s="23">
        <v>375</v>
      </c>
      <c r="B10" s="26" t="s">
        <v>1</v>
      </c>
      <c r="C10" s="25">
        <v>0.00026417</v>
      </c>
      <c r="D10" s="99"/>
      <c r="E10" s="74">
        <f t="shared" si="0"/>
        <v>0</v>
      </c>
      <c r="F10" s="64">
        <f t="shared" si="1"/>
        <v>0</v>
      </c>
      <c r="G10" s="66">
        <f t="shared" si="2"/>
        <v>0</v>
      </c>
      <c r="H10" s="64">
        <f t="shared" si="3"/>
        <v>0</v>
      </c>
      <c r="I10" s="66">
        <f t="shared" si="4"/>
        <v>0</v>
      </c>
      <c r="J10" s="8">
        <f t="shared" si="5"/>
        <v>0</v>
      </c>
    </row>
    <row r="11" spans="1:10" ht="15.75">
      <c r="A11" s="23">
        <v>500</v>
      </c>
      <c r="B11" s="26" t="s">
        <v>1</v>
      </c>
      <c r="C11" s="25">
        <v>0.00026417</v>
      </c>
      <c r="D11" s="99"/>
      <c r="E11" s="74">
        <f t="shared" si="0"/>
        <v>0</v>
      </c>
      <c r="F11" s="64">
        <f t="shared" si="1"/>
        <v>0</v>
      </c>
      <c r="G11" s="66">
        <f t="shared" si="2"/>
        <v>0</v>
      </c>
      <c r="H11" s="64">
        <f t="shared" si="3"/>
        <v>0</v>
      </c>
      <c r="I11" s="66">
        <f t="shared" si="4"/>
        <v>0</v>
      </c>
      <c r="J11" s="8">
        <f t="shared" si="5"/>
        <v>0</v>
      </c>
    </row>
    <row r="12" spans="1:10" ht="16.5" thickBot="1">
      <c r="A12" s="23">
        <v>750</v>
      </c>
      <c r="B12" s="26" t="s">
        <v>1</v>
      </c>
      <c r="C12" s="25">
        <v>0.00026417</v>
      </c>
      <c r="D12" s="99"/>
      <c r="E12" s="74">
        <f t="shared" si="0"/>
        <v>0</v>
      </c>
      <c r="F12" s="64">
        <f t="shared" si="1"/>
        <v>0</v>
      </c>
      <c r="G12" s="66">
        <f t="shared" si="2"/>
        <v>0</v>
      </c>
      <c r="H12" s="64">
        <f t="shared" si="3"/>
        <v>0</v>
      </c>
      <c r="I12" s="66">
        <f t="shared" si="4"/>
        <v>0</v>
      </c>
      <c r="J12" s="8">
        <f t="shared" si="5"/>
        <v>0</v>
      </c>
    </row>
    <row r="13" spans="1:10" ht="48" customHeight="1" thickBot="1">
      <c r="A13" s="29" t="s">
        <v>12</v>
      </c>
      <c r="B13" s="17" t="s">
        <v>13</v>
      </c>
      <c r="C13" s="18" t="s">
        <v>9</v>
      </c>
      <c r="D13" s="6" t="s">
        <v>16</v>
      </c>
      <c r="E13" s="75" t="s">
        <v>17</v>
      </c>
      <c r="F13" s="93" t="s">
        <v>26</v>
      </c>
      <c r="G13" s="93" t="s">
        <v>27</v>
      </c>
      <c r="H13" s="94" t="s">
        <v>28</v>
      </c>
      <c r="I13" s="93" t="s">
        <v>29</v>
      </c>
      <c r="J13" s="95" t="s">
        <v>30</v>
      </c>
    </row>
    <row r="14" spans="1:10" ht="15.75">
      <c r="A14" s="49"/>
      <c r="B14" s="26" t="s">
        <v>1</v>
      </c>
      <c r="C14" s="25">
        <v>0.26417205</v>
      </c>
      <c r="D14" s="99"/>
      <c r="E14" s="74">
        <f aca="true" t="shared" si="6" ref="E14:E34">+D14*A14*C14</f>
        <v>0</v>
      </c>
      <c r="F14" s="64">
        <f t="shared" si="1"/>
        <v>0</v>
      </c>
      <c r="G14" s="66">
        <f aca="true" t="shared" si="7" ref="G14:G19">+E14*1</f>
        <v>0</v>
      </c>
      <c r="H14" s="64">
        <f aca="true" t="shared" si="8" ref="H14:H19">+E14*0.6</f>
        <v>0</v>
      </c>
      <c r="I14" s="66">
        <f aca="true" t="shared" si="9" ref="I14:I19">+E14*0.5</f>
        <v>0</v>
      </c>
      <c r="J14" s="8">
        <f aca="true" t="shared" si="10" ref="J14:J19">+E14*4.05</f>
        <v>0</v>
      </c>
    </row>
    <row r="15" spans="1:10" ht="15.75">
      <c r="A15" s="28">
        <v>1</v>
      </c>
      <c r="B15" s="26" t="s">
        <v>1</v>
      </c>
      <c r="C15" s="25">
        <v>0.26417205</v>
      </c>
      <c r="D15" s="99"/>
      <c r="E15" s="74">
        <f t="shared" si="6"/>
        <v>0</v>
      </c>
      <c r="F15" s="64">
        <f t="shared" si="1"/>
        <v>0</v>
      </c>
      <c r="G15" s="66">
        <f t="shared" si="7"/>
        <v>0</v>
      </c>
      <c r="H15" s="64">
        <f t="shared" si="8"/>
        <v>0</v>
      </c>
      <c r="I15" s="66">
        <f t="shared" si="9"/>
        <v>0</v>
      </c>
      <c r="J15" s="8">
        <f t="shared" si="10"/>
        <v>0</v>
      </c>
    </row>
    <row r="16" spans="1:10" ht="15.75">
      <c r="A16" s="23">
        <v>1.5</v>
      </c>
      <c r="B16" s="26" t="s">
        <v>1</v>
      </c>
      <c r="C16" s="25">
        <v>0.26417205</v>
      </c>
      <c r="D16" s="99"/>
      <c r="E16" s="74">
        <f t="shared" si="6"/>
        <v>0</v>
      </c>
      <c r="F16" s="64">
        <f t="shared" si="1"/>
        <v>0</v>
      </c>
      <c r="G16" s="66">
        <f t="shared" si="7"/>
        <v>0</v>
      </c>
      <c r="H16" s="64">
        <f t="shared" si="8"/>
        <v>0</v>
      </c>
      <c r="I16" s="66">
        <f t="shared" si="9"/>
        <v>0</v>
      </c>
      <c r="J16" s="8">
        <f t="shared" si="10"/>
        <v>0</v>
      </c>
    </row>
    <row r="17" spans="1:10" ht="15.75">
      <c r="A17" s="23">
        <v>1.75</v>
      </c>
      <c r="B17" s="26" t="s">
        <v>1</v>
      </c>
      <c r="C17" s="25">
        <v>0.26417205</v>
      </c>
      <c r="D17" s="99"/>
      <c r="E17" s="74">
        <f t="shared" si="6"/>
        <v>0</v>
      </c>
      <c r="F17" s="64">
        <f t="shared" si="1"/>
        <v>0</v>
      </c>
      <c r="G17" s="66">
        <f t="shared" si="7"/>
        <v>0</v>
      </c>
      <c r="H17" s="64">
        <f t="shared" si="8"/>
        <v>0</v>
      </c>
      <c r="I17" s="66">
        <f t="shared" si="9"/>
        <v>0</v>
      </c>
      <c r="J17" s="8">
        <f t="shared" si="10"/>
        <v>0</v>
      </c>
    </row>
    <row r="18" spans="1:10" ht="15.75">
      <c r="A18" s="23">
        <v>3</v>
      </c>
      <c r="B18" s="26" t="s">
        <v>1</v>
      </c>
      <c r="C18" s="25">
        <v>0.26417205</v>
      </c>
      <c r="D18" s="99"/>
      <c r="E18" s="74">
        <f t="shared" si="6"/>
        <v>0</v>
      </c>
      <c r="F18" s="64">
        <f t="shared" si="1"/>
        <v>0</v>
      </c>
      <c r="G18" s="66">
        <f t="shared" si="7"/>
        <v>0</v>
      </c>
      <c r="H18" s="64">
        <f t="shared" si="8"/>
        <v>0</v>
      </c>
      <c r="I18" s="66">
        <f t="shared" si="9"/>
        <v>0</v>
      </c>
      <c r="J18" s="8">
        <f t="shared" si="10"/>
        <v>0</v>
      </c>
    </row>
    <row r="19" spans="1:10" ht="16.5" thickBot="1">
      <c r="A19" s="57">
        <v>5</v>
      </c>
      <c r="B19" s="37" t="s">
        <v>1</v>
      </c>
      <c r="C19" s="36">
        <v>0.26417205</v>
      </c>
      <c r="D19" s="100"/>
      <c r="E19" s="74">
        <f t="shared" si="6"/>
        <v>0</v>
      </c>
      <c r="F19" s="64">
        <f t="shared" si="1"/>
        <v>0</v>
      </c>
      <c r="G19" s="66">
        <f t="shared" si="7"/>
        <v>0</v>
      </c>
      <c r="H19" s="64">
        <f t="shared" si="8"/>
        <v>0</v>
      </c>
      <c r="I19" s="66">
        <f t="shared" si="9"/>
        <v>0</v>
      </c>
      <c r="J19" s="8">
        <f t="shared" si="10"/>
        <v>0</v>
      </c>
    </row>
    <row r="20" spans="1:10" ht="48" customHeight="1" thickBot="1">
      <c r="A20" s="18" t="s">
        <v>23</v>
      </c>
      <c r="B20" s="17" t="s">
        <v>13</v>
      </c>
      <c r="C20" s="18" t="s">
        <v>35</v>
      </c>
      <c r="D20" s="6" t="s">
        <v>16</v>
      </c>
      <c r="E20" s="75" t="s">
        <v>17</v>
      </c>
      <c r="F20" s="93" t="s">
        <v>26</v>
      </c>
      <c r="G20" s="93" t="s">
        <v>27</v>
      </c>
      <c r="H20" s="94" t="s">
        <v>28</v>
      </c>
      <c r="I20" s="93" t="s">
        <v>29</v>
      </c>
      <c r="J20" s="95" t="s">
        <v>30</v>
      </c>
    </row>
    <row r="21" spans="1:10" ht="15.75">
      <c r="A21" s="59"/>
      <c r="B21" s="60" t="s">
        <v>31</v>
      </c>
      <c r="C21" s="68">
        <v>0.0078125</v>
      </c>
      <c r="D21" s="101"/>
      <c r="E21" s="73">
        <f t="shared" si="6"/>
        <v>0</v>
      </c>
      <c r="F21" s="69">
        <f t="shared" si="1"/>
        <v>0</v>
      </c>
      <c r="G21" s="67">
        <f aca="true" t="shared" si="11" ref="G21:G34">+E21*1</f>
        <v>0</v>
      </c>
      <c r="H21" s="69">
        <f aca="true" t="shared" si="12" ref="H21:H34">+E21*0.6</f>
        <v>0</v>
      </c>
      <c r="I21" s="67">
        <f aca="true" t="shared" si="13" ref="I21:I34">+E21*0.5</f>
        <v>0</v>
      </c>
      <c r="J21" s="70">
        <f aca="true" t="shared" si="14" ref="J21:J34">+E21*4.05</f>
        <v>0</v>
      </c>
    </row>
    <row r="22" spans="1:10" ht="15.75">
      <c r="A22" s="61">
        <v>1</v>
      </c>
      <c r="B22" s="58" t="s">
        <v>31</v>
      </c>
      <c r="C22" s="30">
        <v>0.0078125</v>
      </c>
      <c r="D22" s="99"/>
      <c r="E22" s="74">
        <f t="shared" si="6"/>
        <v>0</v>
      </c>
      <c r="F22" s="64">
        <f t="shared" si="1"/>
        <v>0</v>
      </c>
      <c r="G22" s="66">
        <f t="shared" si="11"/>
        <v>0</v>
      </c>
      <c r="H22" s="64">
        <f t="shared" si="12"/>
        <v>0</v>
      </c>
      <c r="I22" s="66">
        <f t="shared" si="13"/>
        <v>0</v>
      </c>
      <c r="J22" s="8">
        <f t="shared" si="14"/>
        <v>0</v>
      </c>
    </row>
    <row r="23" spans="1:10" ht="15.75">
      <c r="A23" s="61">
        <v>1.6</v>
      </c>
      <c r="B23" s="58" t="s">
        <v>31</v>
      </c>
      <c r="C23" s="30">
        <v>0.0078125</v>
      </c>
      <c r="D23" s="99"/>
      <c r="E23" s="74">
        <f t="shared" si="6"/>
        <v>0</v>
      </c>
      <c r="F23" s="64">
        <f t="shared" si="1"/>
        <v>0</v>
      </c>
      <c r="G23" s="66">
        <f t="shared" si="11"/>
        <v>0</v>
      </c>
      <c r="H23" s="64">
        <f t="shared" si="12"/>
        <v>0</v>
      </c>
      <c r="I23" s="66">
        <f t="shared" si="13"/>
        <v>0</v>
      </c>
      <c r="J23" s="8">
        <f t="shared" si="14"/>
        <v>0</v>
      </c>
    </row>
    <row r="24" spans="1:10" ht="15.75">
      <c r="A24" s="61">
        <v>2</v>
      </c>
      <c r="B24" s="58" t="s">
        <v>31</v>
      </c>
      <c r="C24" s="30">
        <v>0.0078125</v>
      </c>
      <c r="D24" s="99"/>
      <c r="E24" s="74">
        <f t="shared" si="6"/>
        <v>0</v>
      </c>
      <c r="F24" s="64">
        <f t="shared" si="1"/>
        <v>0</v>
      </c>
      <c r="G24" s="66">
        <f t="shared" si="11"/>
        <v>0</v>
      </c>
      <c r="H24" s="64">
        <f t="shared" si="12"/>
        <v>0</v>
      </c>
      <c r="I24" s="66">
        <f t="shared" si="13"/>
        <v>0</v>
      </c>
      <c r="J24" s="8">
        <f t="shared" si="14"/>
        <v>0</v>
      </c>
    </row>
    <row r="25" spans="1:10" ht="15.75">
      <c r="A25" s="48"/>
      <c r="B25" s="58" t="s">
        <v>32</v>
      </c>
      <c r="C25" s="25">
        <v>0.125</v>
      </c>
      <c r="D25" s="99"/>
      <c r="E25" s="74">
        <f t="shared" si="6"/>
        <v>0</v>
      </c>
      <c r="F25" s="64">
        <f t="shared" si="1"/>
        <v>0</v>
      </c>
      <c r="G25" s="66">
        <f t="shared" si="11"/>
        <v>0</v>
      </c>
      <c r="H25" s="64">
        <f t="shared" si="12"/>
        <v>0</v>
      </c>
      <c r="I25" s="66">
        <f t="shared" si="13"/>
        <v>0</v>
      </c>
      <c r="J25" s="8">
        <f t="shared" si="14"/>
        <v>0</v>
      </c>
    </row>
    <row r="26" spans="1:10" ht="15.75">
      <c r="A26" s="61">
        <v>1</v>
      </c>
      <c r="B26" s="58" t="s">
        <v>32</v>
      </c>
      <c r="C26" s="25">
        <v>0.125</v>
      </c>
      <c r="D26" s="99"/>
      <c r="E26" s="74">
        <f t="shared" si="6"/>
        <v>0</v>
      </c>
      <c r="F26" s="64">
        <f t="shared" si="1"/>
        <v>0</v>
      </c>
      <c r="G26" s="66">
        <f t="shared" si="11"/>
        <v>0</v>
      </c>
      <c r="H26" s="64">
        <f t="shared" si="12"/>
        <v>0</v>
      </c>
      <c r="I26" s="66">
        <f t="shared" si="13"/>
        <v>0</v>
      </c>
      <c r="J26" s="8">
        <f t="shared" si="14"/>
        <v>0</v>
      </c>
    </row>
    <row r="27" spans="1:10" ht="15.75">
      <c r="A27" s="48"/>
      <c r="B27" s="58" t="s">
        <v>33</v>
      </c>
      <c r="C27" s="25">
        <v>0.25</v>
      </c>
      <c r="D27" s="99"/>
      <c r="E27" s="74">
        <f t="shared" si="6"/>
        <v>0</v>
      </c>
      <c r="F27" s="64">
        <f t="shared" si="1"/>
        <v>0</v>
      </c>
      <c r="G27" s="66">
        <f t="shared" si="11"/>
        <v>0</v>
      </c>
      <c r="H27" s="64">
        <f t="shared" si="12"/>
        <v>0</v>
      </c>
      <c r="I27" s="66">
        <f t="shared" si="13"/>
        <v>0</v>
      </c>
      <c r="J27" s="8">
        <f t="shared" si="14"/>
        <v>0</v>
      </c>
    </row>
    <row r="28" spans="1:10" ht="15.75">
      <c r="A28" s="61">
        <v>1</v>
      </c>
      <c r="B28" s="58" t="s">
        <v>33</v>
      </c>
      <c r="C28" s="25">
        <v>0.25</v>
      </c>
      <c r="D28" s="99"/>
      <c r="E28" s="74">
        <f t="shared" si="6"/>
        <v>0</v>
      </c>
      <c r="F28" s="64">
        <f t="shared" si="1"/>
        <v>0</v>
      </c>
      <c r="G28" s="66">
        <f t="shared" si="11"/>
        <v>0</v>
      </c>
      <c r="H28" s="64">
        <f t="shared" si="12"/>
        <v>0</v>
      </c>
      <c r="I28" s="66">
        <f t="shared" si="13"/>
        <v>0</v>
      </c>
      <c r="J28" s="8">
        <f t="shared" si="14"/>
        <v>0</v>
      </c>
    </row>
    <row r="29" spans="1:10" ht="15.75">
      <c r="A29" s="48"/>
      <c r="B29" s="58" t="s">
        <v>34</v>
      </c>
      <c r="C29" s="25">
        <v>1</v>
      </c>
      <c r="D29" s="99"/>
      <c r="E29" s="74">
        <f t="shared" si="6"/>
        <v>0</v>
      </c>
      <c r="F29" s="64">
        <f t="shared" si="1"/>
        <v>0</v>
      </c>
      <c r="G29" s="66">
        <f t="shared" si="11"/>
        <v>0</v>
      </c>
      <c r="H29" s="64">
        <f t="shared" si="12"/>
        <v>0</v>
      </c>
      <c r="I29" s="66">
        <f t="shared" si="13"/>
        <v>0</v>
      </c>
      <c r="J29" s="8">
        <f t="shared" si="14"/>
        <v>0</v>
      </c>
    </row>
    <row r="30" spans="1:10" ht="15.75">
      <c r="A30" s="53">
        <v>0.125</v>
      </c>
      <c r="B30" s="58" t="s">
        <v>34</v>
      </c>
      <c r="C30" s="25">
        <v>1</v>
      </c>
      <c r="D30" s="99"/>
      <c r="E30" s="74">
        <f t="shared" si="6"/>
        <v>0</v>
      </c>
      <c r="F30" s="64">
        <f t="shared" si="1"/>
        <v>0</v>
      </c>
      <c r="G30" s="66">
        <f t="shared" si="11"/>
        <v>0</v>
      </c>
      <c r="H30" s="64">
        <f t="shared" si="12"/>
        <v>0</v>
      </c>
      <c r="I30" s="66">
        <f t="shared" si="13"/>
        <v>0</v>
      </c>
      <c r="J30" s="8">
        <f t="shared" si="14"/>
        <v>0</v>
      </c>
    </row>
    <row r="31" spans="1:10" ht="15.75">
      <c r="A31" s="53">
        <v>0.2</v>
      </c>
      <c r="B31" s="58" t="s">
        <v>34</v>
      </c>
      <c r="C31" s="25">
        <v>1</v>
      </c>
      <c r="D31" s="99"/>
      <c r="E31" s="74">
        <f t="shared" si="6"/>
        <v>0</v>
      </c>
      <c r="F31" s="64">
        <f t="shared" si="1"/>
        <v>0</v>
      </c>
      <c r="G31" s="66">
        <f t="shared" si="11"/>
        <v>0</v>
      </c>
      <c r="H31" s="64">
        <f t="shared" si="12"/>
        <v>0</v>
      </c>
      <c r="I31" s="66">
        <f t="shared" si="13"/>
        <v>0</v>
      </c>
      <c r="J31" s="8">
        <f t="shared" si="14"/>
        <v>0</v>
      </c>
    </row>
    <row r="32" spans="1:10" ht="15.75">
      <c r="A32" s="53">
        <v>0.25</v>
      </c>
      <c r="B32" s="58" t="s">
        <v>34</v>
      </c>
      <c r="C32" s="25">
        <v>1</v>
      </c>
      <c r="D32" s="99"/>
      <c r="E32" s="74">
        <f t="shared" si="6"/>
        <v>0</v>
      </c>
      <c r="F32" s="64">
        <f t="shared" si="1"/>
        <v>0</v>
      </c>
      <c r="G32" s="66">
        <f t="shared" si="11"/>
        <v>0</v>
      </c>
      <c r="H32" s="64">
        <f t="shared" si="12"/>
        <v>0</v>
      </c>
      <c r="I32" s="66">
        <f t="shared" si="13"/>
        <v>0</v>
      </c>
      <c r="J32" s="8">
        <f t="shared" si="14"/>
        <v>0</v>
      </c>
    </row>
    <row r="33" spans="1:10" ht="15.75">
      <c r="A33" s="53">
        <v>0.5</v>
      </c>
      <c r="B33" s="58" t="s">
        <v>34</v>
      </c>
      <c r="C33" s="25">
        <v>1</v>
      </c>
      <c r="D33" s="99"/>
      <c r="E33" s="74">
        <f t="shared" si="6"/>
        <v>0</v>
      </c>
      <c r="F33" s="64">
        <f t="shared" si="1"/>
        <v>0</v>
      </c>
      <c r="G33" s="66">
        <f t="shared" si="11"/>
        <v>0</v>
      </c>
      <c r="H33" s="64">
        <f t="shared" si="12"/>
        <v>0</v>
      </c>
      <c r="I33" s="66">
        <f t="shared" si="13"/>
        <v>0</v>
      </c>
      <c r="J33" s="8">
        <f t="shared" si="14"/>
        <v>0</v>
      </c>
    </row>
    <row r="34" spans="1:10" ht="16.5" thickBot="1">
      <c r="A34" s="56">
        <v>1</v>
      </c>
      <c r="B34" s="62" t="s">
        <v>34</v>
      </c>
      <c r="C34" s="36">
        <v>1</v>
      </c>
      <c r="D34" s="100"/>
      <c r="E34" s="76">
        <f t="shared" si="6"/>
        <v>0</v>
      </c>
      <c r="F34" s="71">
        <f t="shared" si="1"/>
        <v>0</v>
      </c>
      <c r="G34" s="72">
        <f t="shared" si="11"/>
        <v>0</v>
      </c>
      <c r="H34" s="71">
        <f t="shared" si="12"/>
        <v>0</v>
      </c>
      <c r="I34" s="72">
        <f t="shared" si="13"/>
        <v>0</v>
      </c>
      <c r="J34" s="10">
        <f t="shared" si="14"/>
        <v>0</v>
      </c>
    </row>
    <row r="35" ht="12.75">
      <c r="E35" s="107"/>
    </row>
    <row r="36" ht="12.75">
      <c r="E36" s="107"/>
    </row>
    <row r="37" ht="12.75">
      <c r="E37" s="107"/>
    </row>
    <row r="38" ht="12.75">
      <c r="E38" s="107"/>
    </row>
    <row r="39" ht="12.75">
      <c r="E39" s="107"/>
    </row>
    <row r="40" ht="12.75">
      <c r="E40" s="107"/>
    </row>
    <row r="41" ht="12.75">
      <c r="E41" s="107"/>
    </row>
    <row r="42" ht="12.75">
      <c r="E42" s="107"/>
    </row>
    <row r="43" ht="12.75">
      <c r="E43" s="107"/>
    </row>
    <row r="44" ht="12.75">
      <c r="E44" s="107"/>
    </row>
    <row r="45" ht="12.75">
      <c r="E45" s="107"/>
    </row>
    <row r="46" ht="12.75">
      <c r="E46" s="107"/>
    </row>
    <row r="47" ht="12.75">
      <c r="E47" s="107"/>
    </row>
    <row r="48" ht="12.75">
      <c r="E48" s="107"/>
    </row>
  </sheetData>
  <sheetProtection password="CC3D" sheet="1" objects="1" scenarios="1"/>
  <mergeCells count="1"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 State Tax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Hutchison</dc:creator>
  <cp:keywords/>
  <dc:description/>
  <cp:lastModifiedBy>Dominguez, Jennifer</cp:lastModifiedBy>
  <cp:lastPrinted>2008-04-02T20:36:17Z</cp:lastPrinted>
  <dcterms:created xsi:type="dcterms:W3CDTF">2005-08-23T13:33:15Z</dcterms:created>
  <dcterms:modified xsi:type="dcterms:W3CDTF">2015-07-30T13:56:56Z</dcterms:modified>
  <cp:category/>
  <cp:version/>
  <cp:contentType/>
  <cp:contentStatus/>
</cp:coreProperties>
</file>